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V:\2022\221201 Rudoltice II\06_Dodatečné informace\DI 01\"/>
    </mc:Choice>
  </mc:AlternateContent>
  <xr:revisionPtr revIDLastSave="0" documentId="8_{DBEBD098-6C3B-4362-BE1C-AE27EB5A1D53}" xr6:coauthVersionLast="47" xr6:coauthVersionMax="47" xr10:uidLastSave="{00000000-0000-0000-0000-000000000000}"/>
  <bookViews>
    <workbookView xWindow="-108" yWindow="-108" windowWidth="30936" windowHeight="16776" activeTab="1" xr2:uid="{00000000-000D-0000-FFFF-FFFF00000000}"/>
  </bookViews>
  <sheets>
    <sheet name="Pokyny pro vyplnění" sheetId="11" r:id="rId1"/>
    <sheet name="Stavba" sheetId="1" r:id="rId2"/>
    <sheet name="VzorPolozky" sheetId="10" state="hidden" r:id="rId3"/>
    <sheet name="0 1 Pol" sheetId="12" r:id="rId4"/>
    <sheet name="D.1.1 D 1.1.1 Pol" sheetId="13" r:id="rId5"/>
    <sheet name="D.1.1 D 1.1.10 Pol" sheetId="14" r:id="rId6"/>
    <sheet name="D.1.1 D 1.1.14 Pol" sheetId="15" r:id="rId7"/>
    <sheet name="D.1.2 D 1.2.1 Pol" sheetId="16" r:id="rId8"/>
    <sheet name="D.1.4 D 1.4.1a Pol" sheetId="17" r:id="rId9"/>
    <sheet name="D.1.4 D 1.4.1b Pol" sheetId="18" r:id="rId10"/>
    <sheet name="D.1.4 D 1.4.1c Pol" sheetId="19" r:id="rId11"/>
    <sheet name="D.1.4 D 1.4.1d Pol" sheetId="20" r:id="rId12"/>
    <sheet name="D.1.4 D 1.4.2 Pol" sheetId="21" r:id="rId13"/>
    <sheet name="D.1.4 D 1.4.3 Pol" sheetId="22" r:id="rId14"/>
    <sheet name="D.1.4 D 1.4.4-1a Pol" sheetId="23" r:id="rId15"/>
    <sheet name="D.1.4 D 1.4.4-1b Pol" sheetId="24" r:id="rId16"/>
    <sheet name="D.1.4 D 1.4.4-1c Pol" sheetId="25" r:id="rId17"/>
    <sheet name="D.1.4 D 1.4.4-2a Pol" sheetId="26" r:id="rId18"/>
    <sheet name="D.1.4 D 1.4.4-2b Pol" sheetId="27" r:id="rId19"/>
    <sheet name="D.1.4 D 1.4.4-2c Pol" sheetId="28" r:id="rId20"/>
    <sheet name="D.1.4 D 1.4.5 Pol" sheetId="29" r:id="rId21"/>
    <sheet name="D.1.4 D 1.4.6 Pol" sheetId="30" r:id="rId22"/>
    <sheet name="D.1.4 D 1.4.7 Pol" sheetId="31" r:id="rId23"/>
    <sheet name="D.1.5 D.1.5. Pol" sheetId="32" r:id="rId24"/>
  </sheets>
  <externalReferences>
    <externalReference r:id="rId25"/>
  </externalReferences>
  <definedNames>
    <definedName name="CelkemDPHVypocet" localSheetId="1">Stavba!$H$67</definedName>
    <definedName name="CenaCelkem">Stavba!$G$29</definedName>
    <definedName name="CenaCelkemBezDPH">Stavba!$G$28</definedName>
    <definedName name="CenaCelkemVypocet" localSheetId="1">Stavba!$I$67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Pol'!$1:$7</definedName>
    <definedName name="_xlnm.Print_Titles" localSheetId="4">'D.1.1 D 1.1.1 Pol'!$1:$7</definedName>
    <definedName name="_xlnm.Print_Titles" localSheetId="5">'D.1.1 D 1.1.10 Pol'!$1:$7</definedName>
    <definedName name="_xlnm.Print_Titles" localSheetId="6">'D.1.1 D 1.1.14 Pol'!$1:$7</definedName>
    <definedName name="_xlnm.Print_Titles" localSheetId="7">'D.1.2 D 1.2.1 Pol'!$1:$7</definedName>
    <definedName name="_xlnm.Print_Titles" localSheetId="8">'D.1.4 D 1.4.1a Pol'!$1:$7</definedName>
    <definedName name="_xlnm.Print_Titles" localSheetId="9">'D.1.4 D 1.4.1b Pol'!$1:$7</definedName>
    <definedName name="_xlnm.Print_Titles" localSheetId="10">'D.1.4 D 1.4.1c Pol'!$1:$7</definedName>
    <definedName name="_xlnm.Print_Titles" localSheetId="11">'D.1.4 D 1.4.1d Pol'!$1:$7</definedName>
    <definedName name="_xlnm.Print_Titles" localSheetId="12">'D.1.4 D 1.4.2 Pol'!$1:$7</definedName>
    <definedName name="_xlnm.Print_Titles" localSheetId="13">'D.1.4 D 1.4.3 Pol'!$1:$7</definedName>
    <definedName name="_xlnm.Print_Titles" localSheetId="14">'D.1.4 D 1.4.4-1a Pol'!$1:$7</definedName>
    <definedName name="_xlnm.Print_Titles" localSheetId="15">'D.1.4 D 1.4.4-1b Pol'!$1:$7</definedName>
    <definedName name="_xlnm.Print_Titles" localSheetId="16">'D.1.4 D 1.4.4-1c Pol'!$1:$7</definedName>
    <definedName name="_xlnm.Print_Titles" localSheetId="17">'D.1.4 D 1.4.4-2a Pol'!$1:$7</definedName>
    <definedName name="_xlnm.Print_Titles" localSheetId="18">'D.1.4 D 1.4.4-2b Pol'!$1:$7</definedName>
    <definedName name="_xlnm.Print_Titles" localSheetId="19">'D.1.4 D 1.4.4-2c Pol'!$1:$7</definedName>
    <definedName name="_xlnm.Print_Titles" localSheetId="20">'D.1.4 D 1.4.5 Pol'!$1:$7</definedName>
    <definedName name="_xlnm.Print_Titles" localSheetId="21">'D.1.4 D 1.4.6 Pol'!$1:$7</definedName>
    <definedName name="_xlnm.Print_Titles" localSheetId="22">'D.1.4 D 1.4.7 Pol'!$1:$7</definedName>
    <definedName name="_xlnm.Print_Titles" localSheetId="23">'D.1.5 D.1.5. Pol'!$1:$7</definedName>
    <definedName name="oadresa">Stavba!$D$6</definedName>
    <definedName name="Objednatel" localSheetId="1">Stavba!$D$5</definedName>
    <definedName name="Objekt" localSheetId="1">Stavba!$B$38</definedName>
    <definedName name="_xlnm.Print_Area" localSheetId="3">'0 1 Pol'!$A$1:$Y$74</definedName>
    <definedName name="_xlnm.Print_Area" localSheetId="4">'D.1.1 D 1.1.1 Pol'!$A$1:$Y$1473</definedName>
    <definedName name="_xlnm.Print_Area" localSheetId="5">'D.1.1 D 1.1.10 Pol'!$A$1:$Y$19</definedName>
    <definedName name="_xlnm.Print_Area" localSheetId="6">'D.1.1 D 1.1.14 Pol'!$A$1:$Y$99</definedName>
    <definedName name="_xlnm.Print_Area" localSheetId="7">'D.1.2 D 1.2.1 Pol'!$A$1:$Y$306</definedName>
    <definedName name="_xlnm.Print_Area" localSheetId="8">'D.1.4 D 1.4.1a Pol'!$A$1:$Y$524</definedName>
    <definedName name="_xlnm.Print_Area" localSheetId="9">'D.1.4 D 1.4.1b Pol'!$A$1:$Y$129</definedName>
    <definedName name="_xlnm.Print_Area" localSheetId="10">'D.1.4 D 1.4.1c Pol'!$A$1:$Y$57</definedName>
    <definedName name="_xlnm.Print_Area" localSheetId="11">'D.1.4 D 1.4.1d Pol'!$A$1:$Y$85</definedName>
    <definedName name="_xlnm.Print_Area" localSheetId="12">'D.1.4 D 1.4.2 Pol'!$A$1:$Y$78</definedName>
    <definedName name="_xlnm.Print_Area" localSheetId="13">'D.1.4 D 1.4.3 Pol'!$A$1:$Y$56</definedName>
    <definedName name="_xlnm.Print_Area" localSheetId="14">'D.1.4 D 1.4.4-1a Pol'!$A$1:$Y$140</definedName>
    <definedName name="_xlnm.Print_Area" localSheetId="15">'D.1.4 D 1.4.4-1b Pol'!$A$1:$Y$74</definedName>
    <definedName name="_xlnm.Print_Area" localSheetId="16">'D.1.4 D 1.4.4-1c Pol'!$A$1:$Y$39</definedName>
    <definedName name="_xlnm.Print_Area" localSheetId="17">'D.1.4 D 1.4.4-2a Pol'!$A$1:$Y$56</definedName>
    <definedName name="_xlnm.Print_Area" localSheetId="18">'D.1.4 D 1.4.4-2b Pol'!$A$1:$Y$31</definedName>
    <definedName name="_xlnm.Print_Area" localSheetId="19">'D.1.4 D 1.4.4-2c Pol'!$A$1:$Y$19</definedName>
    <definedName name="_xlnm.Print_Area" localSheetId="20">'D.1.4 D 1.4.5 Pol'!$A$1:$Y$23</definedName>
    <definedName name="_xlnm.Print_Area" localSheetId="21">'D.1.4 D 1.4.6 Pol'!$A$1:$Y$31</definedName>
    <definedName name="_xlnm.Print_Area" localSheetId="22">'D.1.4 D 1.4.7 Pol'!$A$1:$Y$39</definedName>
    <definedName name="_xlnm.Print_Area" localSheetId="23">'D.1.5 D.1.5. Pol'!$A$1:$Y$195</definedName>
    <definedName name="_xlnm.Print_Area" localSheetId="1">Stavba!$A$1:$J$166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Stavba!$F$67</definedName>
    <definedName name="ZakladDPHZakl">Stavba!$G$25</definedName>
    <definedName name="ZakladDPHZaklVypocet" localSheetId="1">Stavba!$G$67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5" i="1" l="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194" i="32"/>
  <c r="BA172" i="32"/>
  <c r="BA134" i="32"/>
  <c r="BA131" i="32"/>
  <c r="BA68" i="32"/>
  <c r="BA52" i="32"/>
  <c r="BA38" i="32"/>
  <c r="G8" i="32"/>
  <c r="Q8" i="32"/>
  <c r="V8" i="32"/>
  <c r="G9" i="32"/>
  <c r="M9" i="32" s="1"/>
  <c r="I9" i="32"/>
  <c r="I8" i="32" s="1"/>
  <c r="K9" i="32"/>
  <c r="K8" i="32" s="1"/>
  <c r="O9" i="32"/>
  <c r="Q9" i="32"/>
  <c r="V9" i="32"/>
  <c r="G12" i="32"/>
  <c r="M12" i="32" s="1"/>
  <c r="I12" i="32"/>
  <c r="K12" i="32"/>
  <c r="O12" i="32"/>
  <c r="Q12" i="32"/>
  <c r="V12" i="32"/>
  <c r="G14" i="32"/>
  <c r="I14" i="32"/>
  <c r="K14" i="32"/>
  <c r="M14" i="32"/>
  <c r="O14" i="32"/>
  <c r="O8" i="32" s="1"/>
  <c r="Q14" i="32"/>
  <c r="V14" i="32"/>
  <c r="O15" i="32"/>
  <c r="G16" i="32"/>
  <c r="I16" i="32"/>
  <c r="K16" i="32"/>
  <c r="M16" i="32"/>
  <c r="O16" i="32"/>
  <c r="Q16" i="32"/>
  <c r="Q15" i="32" s="1"/>
  <c r="V16" i="32"/>
  <c r="V15" i="32" s="1"/>
  <c r="G17" i="32"/>
  <c r="I17" i="32"/>
  <c r="K17" i="32"/>
  <c r="K15" i="32" s="1"/>
  <c r="M17" i="32"/>
  <c r="O17" i="32"/>
  <c r="Q17" i="32"/>
  <c r="V17" i="32"/>
  <c r="G19" i="32"/>
  <c r="I19" i="32"/>
  <c r="K19" i="32"/>
  <c r="M19" i="32"/>
  <c r="O19" i="32"/>
  <c r="Q19" i="32"/>
  <c r="V19" i="32"/>
  <c r="G21" i="32"/>
  <c r="M21" i="32" s="1"/>
  <c r="I21" i="32"/>
  <c r="I15" i="32" s="1"/>
  <c r="K21" i="32"/>
  <c r="O21" i="32"/>
  <c r="Q21" i="32"/>
  <c r="V21" i="32"/>
  <c r="G22" i="32"/>
  <c r="M22" i="32" s="1"/>
  <c r="I22" i="32"/>
  <c r="K22" i="32"/>
  <c r="O22" i="32"/>
  <c r="Q22" i="32"/>
  <c r="V22" i="32"/>
  <c r="G23" i="32"/>
  <c r="I23" i="32"/>
  <c r="K23" i="32"/>
  <c r="M23" i="32"/>
  <c r="O23" i="32"/>
  <c r="Q23" i="32"/>
  <c r="V23" i="32"/>
  <c r="G24" i="32"/>
  <c r="I24" i="32"/>
  <c r="K24" i="32"/>
  <c r="M24" i="32"/>
  <c r="O24" i="32"/>
  <c r="Q24" i="32"/>
  <c r="V24" i="32"/>
  <c r="G26" i="32"/>
  <c r="I26" i="32"/>
  <c r="K26" i="32"/>
  <c r="M26" i="32"/>
  <c r="O26" i="32"/>
  <c r="Q26" i="32"/>
  <c r="V26" i="32"/>
  <c r="G28" i="32"/>
  <c r="I28" i="32"/>
  <c r="K28" i="32"/>
  <c r="M28" i="32"/>
  <c r="O28" i="32"/>
  <c r="Q28" i="32"/>
  <c r="V28" i="32"/>
  <c r="G29" i="32"/>
  <c r="I29" i="32"/>
  <c r="K29" i="32"/>
  <c r="M29" i="32"/>
  <c r="O29" i="32"/>
  <c r="Q29" i="32"/>
  <c r="V29" i="32"/>
  <c r="G30" i="32"/>
  <c r="M30" i="32" s="1"/>
  <c r="I30" i="32"/>
  <c r="K30" i="32"/>
  <c r="O30" i="32"/>
  <c r="Q30" i="32"/>
  <c r="V30" i="32"/>
  <c r="G32" i="32"/>
  <c r="M32" i="32" s="1"/>
  <c r="I32" i="32"/>
  <c r="K32" i="32"/>
  <c r="O32" i="32"/>
  <c r="Q32" i="32"/>
  <c r="V32" i="32"/>
  <c r="G34" i="32"/>
  <c r="M34" i="32" s="1"/>
  <c r="I34" i="32"/>
  <c r="K34" i="32"/>
  <c r="O34" i="32"/>
  <c r="Q34" i="32"/>
  <c r="V34" i="32"/>
  <c r="G36" i="32"/>
  <c r="G37" i="32"/>
  <c r="I37" i="32"/>
  <c r="I36" i="32" s="1"/>
  <c r="K37" i="32"/>
  <c r="M37" i="32"/>
  <c r="O37" i="32"/>
  <c r="O36" i="32" s="1"/>
  <c r="Q37" i="32"/>
  <c r="V37" i="32"/>
  <c r="G39" i="32"/>
  <c r="M39" i="32" s="1"/>
  <c r="I39" i="32"/>
  <c r="K39" i="32"/>
  <c r="K36" i="32" s="1"/>
  <c r="O39" i="32"/>
  <c r="Q39" i="32"/>
  <c r="Q36" i="32" s="1"/>
  <c r="V39" i="32"/>
  <c r="G41" i="32"/>
  <c r="I41" i="32"/>
  <c r="K41" i="32"/>
  <c r="M41" i="32"/>
  <c r="O41" i="32"/>
  <c r="Q41" i="32"/>
  <c r="V41" i="32"/>
  <c r="V36" i="32" s="1"/>
  <c r="G43" i="32"/>
  <c r="I43" i="32"/>
  <c r="K43" i="32"/>
  <c r="M43" i="32"/>
  <c r="O43" i="32"/>
  <c r="Q43" i="32"/>
  <c r="V43" i="32"/>
  <c r="G44" i="32"/>
  <c r="I44" i="32"/>
  <c r="K44" i="32"/>
  <c r="M44" i="32"/>
  <c r="O44" i="32"/>
  <c r="Q44" i="32"/>
  <c r="V44" i="32"/>
  <c r="G45" i="32"/>
  <c r="M45" i="32" s="1"/>
  <c r="I45" i="32"/>
  <c r="K45" i="32"/>
  <c r="O45" i="32"/>
  <c r="Q45" i="32"/>
  <c r="V45" i="32"/>
  <c r="G48" i="32"/>
  <c r="M48" i="32" s="1"/>
  <c r="I48" i="32"/>
  <c r="K48" i="32"/>
  <c r="O48" i="32"/>
  <c r="Q48" i="32"/>
  <c r="V48" i="32"/>
  <c r="G51" i="32"/>
  <c r="I51" i="32"/>
  <c r="K51" i="32"/>
  <c r="M51" i="32"/>
  <c r="O51" i="32"/>
  <c r="Q51" i="32"/>
  <c r="V51" i="32"/>
  <c r="G54" i="32"/>
  <c r="I54" i="32"/>
  <c r="K54" i="32"/>
  <c r="M54" i="32"/>
  <c r="O54" i="32"/>
  <c r="Q54" i="32"/>
  <c r="V54" i="32"/>
  <c r="G56" i="32"/>
  <c r="I56" i="32"/>
  <c r="K56" i="32"/>
  <c r="M56" i="32"/>
  <c r="O56" i="32"/>
  <c r="Q56" i="32"/>
  <c r="V56" i="32"/>
  <c r="G57" i="32"/>
  <c r="I57" i="32"/>
  <c r="K57" i="32"/>
  <c r="M57" i="32"/>
  <c r="O57" i="32"/>
  <c r="Q57" i="32"/>
  <c r="V57" i="32"/>
  <c r="G59" i="32"/>
  <c r="I59" i="32"/>
  <c r="K59" i="32"/>
  <c r="M59" i="32"/>
  <c r="O59" i="32"/>
  <c r="Q59" i="32"/>
  <c r="V59" i="32"/>
  <c r="G60" i="32"/>
  <c r="M60" i="32" s="1"/>
  <c r="I60" i="32"/>
  <c r="K60" i="32"/>
  <c r="O60" i="32"/>
  <c r="Q60" i="32"/>
  <c r="V60" i="32"/>
  <c r="G62" i="32"/>
  <c r="M62" i="32" s="1"/>
  <c r="I62" i="32"/>
  <c r="K62" i="32"/>
  <c r="O62" i="32"/>
  <c r="Q62" i="32"/>
  <c r="V62" i="32"/>
  <c r="G64" i="32"/>
  <c r="M64" i="32" s="1"/>
  <c r="I64" i="32"/>
  <c r="K64" i="32"/>
  <c r="O64" i="32"/>
  <c r="Q64" i="32"/>
  <c r="V64" i="32"/>
  <c r="G67" i="32"/>
  <c r="I67" i="32"/>
  <c r="I66" i="32" s="1"/>
  <c r="K67" i="32"/>
  <c r="M67" i="32"/>
  <c r="O67" i="32"/>
  <c r="O66" i="32" s="1"/>
  <c r="Q67" i="32"/>
  <c r="V67" i="32"/>
  <c r="G70" i="32"/>
  <c r="M70" i="32" s="1"/>
  <c r="I70" i="32"/>
  <c r="K70" i="32"/>
  <c r="K66" i="32" s="1"/>
  <c r="O70" i="32"/>
  <c r="Q70" i="32"/>
  <c r="Q66" i="32" s="1"/>
  <c r="V70" i="32"/>
  <c r="G72" i="32"/>
  <c r="I72" i="32"/>
  <c r="K72" i="32"/>
  <c r="M72" i="32"/>
  <c r="O72" i="32"/>
  <c r="Q72" i="32"/>
  <c r="V72" i="32"/>
  <c r="V66" i="32" s="1"/>
  <c r="G74" i="32"/>
  <c r="I74" i="32"/>
  <c r="K74" i="32"/>
  <c r="M74" i="32"/>
  <c r="O74" i="32"/>
  <c r="Q74" i="32"/>
  <c r="V74" i="32"/>
  <c r="G76" i="32"/>
  <c r="I76" i="32"/>
  <c r="K76" i="32"/>
  <c r="M76" i="32"/>
  <c r="O76" i="32"/>
  <c r="Q76" i="32"/>
  <c r="V76" i="32"/>
  <c r="G78" i="32"/>
  <c r="M78" i="32" s="1"/>
  <c r="I78" i="32"/>
  <c r="K78" i="32"/>
  <c r="O78" i="32"/>
  <c r="Q78" i="32"/>
  <c r="V78" i="32"/>
  <c r="G81" i="32"/>
  <c r="M81" i="32" s="1"/>
  <c r="I81" i="32"/>
  <c r="K81" i="32"/>
  <c r="O81" i="32"/>
  <c r="Q81" i="32"/>
  <c r="V81" i="32"/>
  <c r="G83" i="32"/>
  <c r="I83" i="32"/>
  <c r="K83" i="32"/>
  <c r="M83" i="32"/>
  <c r="O83" i="32"/>
  <c r="Q83" i="32"/>
  <c r="V83" i="32"/>
  <c r="G84" i="32"/>
  <c r="I84" i="32"/>
  <c r="K84" i="32"/>
  <c r="M84" i="32"/>
  <c r="O84" i="32"/>
  <c r="Q84" i="32"/>
  <c r="V84" i="32"/>
  <c r="G86" i="32"/>
  <c r="I86" i="32"/>
  <c r="K86" i="32"/>
  <c r="M86" i="32"/>
  <c r="O86" i="32"/>
  <c r="Q86" i="32"/>
  <c r="V86" i="32"/>
  <c r="G87" i="32"/>
  <c r="I87" i="32"/>
  <c r="K87" i="32"/>
  <c r="M87" i="32"/>
  <c r="O87" i="32"/>
  <c r="Q87" i="32"/>
  <c r="V87" i="32"/>
  <c r="G89" i="32"/>
  <c r="I89" i="32"/>
  <c r="K89" i="32"/>
  <c r="M89" i="32"/>
  <c r="O89" i="32"/>
  <c r="Q89" i="32"/>
  <c r="V89" i="32"/>
  <c r="G91" i="32"/>
  <c r="I91" i="32"/>
  <c r="K91" i="32"/>
  <c r="M91" i="32"/>
  <c r="O91" i="32"/>
  <c r="Q91" i="32"/>
  <c r="V91" i="32"/>
  <c r="G93" i="32"/>
  <c r="M93" i="32" s="1"/>
  <c r="I93" i="32"/>
  <c r="K93" i="32"/>
  <c r="O93" i="32"/>
  <c r="Q93" i="32"/>
  <c r="V93" i="32"/>
  <c r="G95" i="32"/>
  <c r="M95" i="32" s="1"/>
  <c r="I95" i="32"/>
  <c r="K95" i="32"/>
  <c r="O95" i="32"/>
  <c r="Q95" i="32"/>
  <c r="V95" i="32"/>
  <c r="G97" i="32"/>
  <c r="G66" i="32" s="1"/>
  <c r="I97" i="32"/>
  <c r="K97" i="32"/>
  <c r="O97" i="32"/>
  <c r="Q97" i="32"/>
  <c r="V97" i="32"/>
  <c r="G99" i="32"/>
  <c r="I99" i="32"/>
  <c r="K99" i="32"/>
  <c r="M99" i="32"/>
  <c r="O99" i="32"/>
  <c r="Q99" i="32"/>
  <c r="V99" i="32"/>
  <c r="G101" i="32"/>
  <c r="I101" i="32"/>
  <c r="K101" i="32"/>
  <c r="M101" i="32"/>
  <c r="M100" i="32" s="1"/>
  <c r="O101" i="32"/>
  <c r="Q101" i="32"/>
  <c r="Q100" i="32" s="1"/>
  <c r="V101" i="32"/>
  <c r="V100" i="32" s="1"/>
  <c r="G102" i="32"/>
  <c r="I102" i="32"/>
  <c r="K102" i="32"/>
  <c r="M102" i="32"/>
  <c r="O102" i="32"/>
  <c r="O100" i="32" s="1"/>
  <c r="Q102" i="32"/>
  <c r="V102" i="32"/>
  <c r="G103" i="32"/>
  <c r="I103" i="32"/>
  <c r="K103" i="32"/>
  <c r="M103" i="32"/>
  <c r="O103" i="32"/>
  <c r="Q103" i="32"/>
  <c r="V103" i="32"/>
  <c r="G104" i="32"/>
  <c r="M104" i="32" s="1"/>
  <c r="I104" i="32"/>
  <c r="I100" i="32" s="1"/>
  <c r="K104" i="32"/>
  <c r="O104" i="32"/>
  <c r="Q104" i="32"/>
  <c r="V104" i="32"/>
  <c r="G105" i="32"/>
  <c r="M105" i="32" s="1"/>
  <c r="I105" i="32"/>
  <c r="K105" i="32"/>
  <c r="O105" i="32"/>
  <c r="Q105" i="32"/>
  <c r="V105" i="32"/>
  <c r="G106" i="32"/>
  <c r="M106" i="32" s="1"/>
  <c r="I106" i="32"/>
  <c r="K106" i="32"/>
  <c r="O106" i="32"/>
  <c r="Q106" i="32"/>
  <c r="V106" i="32"/>
  <c r="G107" i="32"/>
  <c r="I107" i="32"/>
  <c r="K107" i="32"/>
  <c r="M107" i="32"/>
  <c r="O107" i="32"/>
  <c r="Q107" i="32"/>
  <c r="V107" i="32"/>
  <c r="G108" i="32"/>
  <c r="I108" i="32"/>
  <c r="K108" i="32"/>
  <c r="M108" i="32"/>
  <c r="O108" i="32"/>
  <c r="Q108" i="32"/>
  <c r="V108" i="32"/>
  <c r="G109" i="32"/>
  <c r="I109" i="32"/>
  <c r="K109" i="32"/>
  <c r="M109" i="32"/>
  <c r="O109" i="32"/>
  <c r="Q109" i="32"/>
  <c r="V109" i="32"/>
  <c r="G110" i="32"/>
  <c r="I110" i="32"/>
  <c r="K110" i="32"/>
  <c r="M110" i="32"/>
  <c r="O110" i="32"/>
  <c r="Q110" i="32"/>
  <c r="V110" i="32"/>
  <c r="G111" i="32"/>
  <c r="I111" i="32"/>
  <c r="K111" i="32"/>
  <c r="M111" i="32"/>
  <c r="O111" i="32"/>
  <c r="Q111" i="32"/>
  <c r="V111" i="32"/>
  <c r="G112" i="32"/>
  <c r="M112" i="32" s="1"/>
  <c r="I112" i="32"/>
  <c r="K112" i="32"/>
  <c r="O112" i="32"/>
  <c r="Q112" i="32"/>
  <c r="V112" i="32"/>
  <c r="G113" i="32"/>
  <c r="M113" i="32" s="1"/>
  <c r="I113" i="32"/>
  <c r="K113" i="32"/>
  <c r="O113" i="32"/>
  <c r="Q113" i="32"/>
  <c r="V113" i="32"/>
  <c r="G114" i="32"/>
  <c r="M114" i="32" s="1"/>
  <c r="I114" i="32"/>
  <c r="K114" i="32"/>
  <c r="O114" i="32"/>
  <c r="Q114" i="32"/>
  <c r="V114" i="32"/>
  <c r="G115" i="32"/>
  <c r="I115" i="32"/>
  <c r="K115" i="32"/>
  <c r="M115" i="32"/>
  <c r="O115" i="32"/>
  <c r="Q115" i="32"/>
  <c r="V115" i="32"/>
  <c r="G116" i="32"/>
  <c r="M116" i="32" s="1"/>
  <c r="I116" i="32"/>
  <c r="K116" i="32"/>
  <c r="K100" i="32" s="1"/>
  <c r="O116" i="32"/>
  <c r="Q116" i="32"/>
  <c r="V116" i="32"/>
  <c r="G117" i="32"/>
  <c r="I117" i="32"/>
  <c r="K117" i="32"/>
  <c r="M117" i="32"/>
  <c r="O117" i="32"/>
  <c r="Q117" i="32"/>
  <c r="V117" i="32"/>
  <c r="G118" i="32"/>
  <c r="I118" i="32"/>
  <c r="K118" i="32"/>
  <c r="M118" i="32"/>
  <c r="O118" i="32"/>
  <c r="Q118" i="32"/>
  <c r="V118" i="32"/>
  <c r="G119" i="32"/>
  <c r="I119" i="32"/>
  <c r="K119" i="32"/>
  <c r="M119" i="32"/>
  <c r="O119" i="32"/>
  <c r="Q119" i="32"/>
  <c r="V119" i="32"/>
  <c r="G120" i="32"/>
  <c r="M120" i="32" s="1"/>
  <c r="I120" i="32"/>
  <c r="K120" i="32"/>
  <c r="O120" i="32"/>
  <c r="Q120" i="32"/>
  <c r="V120" i="32"/>
  <c r="G121" i="32"/>
  <c r="M121" i="32" s="1"/>
  <c r="I121" i="32"/>
  <c r="K121" i="32"/>
  <c r="O121" i="32"/>
  <c r="Q121" i="32"/>
  <c r="V121" i="32"/>
  <c r="G122" i="32"/>
  <c r="M122" i="32" s="1"/>
  <c r="I122" i="32"/>
  <c r="K122" i="32"/>
  <c r="O122" i="32"/>
  <c r="Q122" i="32"/>
  <c r="V122" i="32"/>
  <c r="G123" i="32"/>
  <c r="I123" i="32"/>
  <c r="K123" i="32"/>
  <c r="M123" i="32"/>
  <c r="O123" i="32"/>
  <c r="Q123" i="32"/>
  <c r="V123" i="32"/>
  <c r="G124" i="32"/>
  <c r="I124" i="32"/>
  <c r="K124" i="32"/>
  <c r="M124" i="32"/>
  <c r="O124" i="32"/>
  <c r="Q124" i="32"/>
  <c r="V124" i="32"/>
  <c r="G125" i="32"/>
  <c r="I125" i="32"/>
  <c r="K125" i="32"/>
  <c r="M125" i="32"/>
  <c r="O125" i="32"/>
  <c r="Q125" i="32"/>
  <c r="V125" i="32"/>
  <c r="G126" i="32"/>
  <c r="I126" i="32"/>
  <c r="K126" i="32"/>
  <c r="M126" i="32"/>
  <c r="O126" i="32"/>
  <c r="Q126" i="32"/>
  <c r="V126" i="32"/>
  <c r="G127" i="32"/>
  <c r="I127" i="32"/>
  <c r="K127" i="32"/>
  <c r="M127" i="32"/>
  <c r="O127" i="32"/>
  <c r="Q127" i="32"/>
  <c r="V127" i="32"/>
  <c r="G128" i="32"/>
  <c r="M128" i="32" s="1"/>
  <c r="I128" i="32"/>
  <c r="K128" i="32"/>
  <c r="O128" i="32"/>
  <c r="Q128" i="32"/>
  <c r="V128" i="32"/>
  <c r="G130" i="32"/>
  <c r="M130" i="32" s="1"/>
  <c r="I130" i="32"/>
  <c r="K130" i="32"/>
  <c r="K129" i="32" s="1"/>
  <c r="O130" i="32"/>
  <c r="O129" i="32" s="1"/>
  <c r="Q130" i="32"/>
  <c r="V130" i="32"/>
  <c r="G133" i="32"/>
  <c r="I133" i="32"/>
  <c r="K133" i="32"/>
  <c r="M133" i="32"/>
  <c r="O133" i="32"/>
  <c r="Q133" i="32"/>
  <c r="V133" i="32"/>
  <c r="G136" i="32"/>
  <c r="M136" i="32" s="1"/>
  <c r="I136" i="32"/>
  <c r="K136" i="32"/>
  <c r="O136" i="32"/>
  <c r="Q136" i="32"/>
  <c r="V136" i="32"/>
  <c r="G138" i="32"/>
  <c r="I138" i="32"/>
  <c r="K138" i="32"/>
  <c r="M138" i="32"/>
  <c r="O138" i="32"/>
  <c r="Q138" i="32"/>
  <c r="Q129" i="32" s="1"/>
  <c r="V138" i="32"/>
  <c r="G140" i="32"/>
  <c r="I140" i="32"/>
  <c r="K140" i="32"/>
  <c r="M140" i="32"/>
  <c r="O140" i="32"/>
  <c r="Q140" i="32"/>
  <c r="V140" i="32"/>
  <c r="V129" i="32" s="1"/>
  <c r="G141" i="32"/>
  <c r="I141" i="32"/>
  <c r="K141" i="32"/>
  <c r="M141" i="32"/>
  <c r="O141" i="32"/>
  <c r="Q141" i="32"/>
  <c r="V141" i="32"/>
  <c r="G142" i="32"/>
  <c r="M142" i="32" s="1"/>
  <c r="I142" i="32"/>
  <c r="K142" i="32"/>
  <c r="O142" i="32"/>
  <c r="Q142" i="32"/>
  <c r="V142" i="32"/>
  <c r="G144" i="32"/>
  <c r="M144" i="32" s="1"/>
  <c r="I144" i="32"/>
  <c r="I129" i="32" s="1"/>
  <c r="K144" i="32"/>
  <c r="O144" i="32"/>
  <c r="Q144" i="32"/>
  <c r="V144" i="32"/>
  <c r="G146" i="32"/>
  <c r="M146" i="32" s="1"/>
  <c r="I146" i="32"/>
  <c r="K146" i="32"/>
  <c r="O146" i="32"/>
  <c r="Q146" i="32"/>
  <c r="V146" i="32"/>
  <c r="G147" i="32"/>
  <c r="I147" i="32"/>
  <c r="K147" i="32"/>
  <c r="M147" i="32"/>
  <c r="O147" i="32"/>
  <c r="Q147" i="32"/>
  <c r="V147" i="32"/>
  <c r="G150" i="32"/>
  <c r="I150" i="32"/>
  <c r="K150" i="32"/>
  <c r="M150" i="32"/>
  <c r="O150" i="32"/>
  <c r="Q150" i="32"/>
  <c r="V150" i="32"/>
  <c r="G153" i="32"/>
  <c r="I153" i="32"/>
  <c r="K153" i="32"/>
  <c r="M153" i="32"/>
  <c r="O153" i="32"/>
  <c r="Q153" i="32"/>
  <c r="V153" i="32"/>
  <c r="G156" i="32"/>
  <c r="I156" i="32"/>
  <c r="K156" i="32"/>
  <c r="M156" i="32"/>
  <c r="O156" i="32"/>
  <c r="Q156" i="32"/>
  <c r="V156" i="32"/>
  <c r="G158" i="32"/>
  <c r="I158" i="32"/>
  <c r="K158" i="32"/>
  <c r="M158" i="32"/>
  <c r="O158" i="32"/>
  <c r="Q158" i="32"/>
  <c r="V158" i="32"/>
  <c r="G160" i="32"/>
  <c r="M160" i="32" s="1"/>
  <c r="I160" i="32"/>
  <c r="K160" i="32"/>
  <c r="O160" i="32"/>
  <c r="Q160" i="32"/>
  <c r="V160" i="32"/>
  <c r="G161" i="32"/>
  <c r="M161" i="32" s="1"/>
  <c r="I161" i="32"/>
  <c r="K161" i="32"/>
  <c r="O161" i="32"/>
  <c r="Q161" i="32"/>
  <c r="V161" i="32"/>
  <c r="G163" i="32"/>
  <c r="M163" i="32" s="1"/>
  <c r="I163" i="32"/>
  <c r="K163" i="32"/>
  <c r="O163" i="32"/>
  <c r="Q163" i="32"/>
  <c r="V163" i="32"/>
  <c r="G165" i="32"/>
  <c r="I165" i="32"/>
  <c r="K165" i="32"/>
  <c r="M165" i="32"/>
  <c r="O165" i="32"/>
  <c r="Q165" i="32"/>
  <c r="V165" i="32"/>
  <c r="G168" i="32"/>
  <c r="M168" i="32" s="1"/>
  <c r="I168" i="32"/>
  <c r="K168" i="32"/>
  <c r="O168" i="32"/>
  <c r="Q168" i="32"/>
  <c r="V168" i="32"/>
  <c r="G171" i="32"/>
  <c r="I171" i="32"/>
  <c r="K171" i="32"/>
  <c r="M171" i="32"/>
  <c r="O171" i="32"/>
  <c r="Q171" i="32"/>
  <c r="V171" i="32"/>
  <c r="G174" i="32"/>
  <c r="I174" i="32"/>
  <c r="K174" i="32"/>
  <c r="M174" i="32"/>
  <c r="O174" i="32"/>
  <c r="Q174" i="32"/>
  <c r="V174" i="32"/>
  <c r="G176" i="32"/>
  <c r="I176" i="32"/>
  <c r="K176" i="32"/>
  <c r="M176" i="32"/>
  <c r="O176" i="32"/>
  <c r="Q176" i="32"/>
  <c r="V176" i="32"/>
  <c r="G177" i="32"/>
  <c r="M177" i="32" s="1"/>
  <c r="I177" i="32"/>
  <c r="K177" i="32"/>
  <c r="O177" i="32"/>
  <c r="Q177" i="32"/>
  <c r="V177" i="32"/>
  <c r="G178" i="32"/>
  <c r="M178" i="32" s="1"/>
  <c r="I178" i="32"/>
  <c r="K178" i="32"/>
  <c r="O178" i="32"/>
  <c r="Q178" i="32"/>
  <c r="V178" i="32"/>
  <c r="G179" i="32"/>
  <c r="M179" i="32" s="1"/>
  <c r="I179" i="32"/>
  <c r="K179" i="32"/>
  <c r="O179" i="32"/>
  <c r="Q179" i="32"/>
  <c r="V179" i="32"/>
  <c r="G181" i="32"/>
  <c r="I181" i="32"/>
  <c r="K181" i="32"/>
  <c r="M181" i="32"/>
  <c r="O181" i="32"/>
  <c r="Q181" i="32"/>
  <c r="V181" i="32"/>
  <c r="G183" i="32"/>
  <c r="I183" i="32"/>
  <c r="K183" i="32"/>
  <c r="M183" i="32"/>
  <c r="O183" i="32"/>
  <c r="Q183" i="32"/>
  <c r="V183" i="32"/>
  <c r="G185" i="32"/>
  <c r="I185" i="32"/>
  <c r="K185" i="32"/>
  <c r="M185" i="32"/>
  <c r="O185" i="32"/>
  <c r="Q185" i="32"/>
  <c r="V185" i="32"/>
  <c r="G187" i="32"/>
  <c r="I187" i="32"/>
  <c r="K187" i="32"/>
  <c r="M187" i="32"/>
  <c r="O187" i="32"/>
  <c r="Q187" i="32"/>
  <c r="V187" i="32"/>
  <c r="G188" i="32"/>
  <c r="I188" i="32"/>
  <c r="K188" i="32"/>
  <c r="M188" i="32"/>
  <c r="O188" i="32"/>
  <c r="Q188" i="32"/>
  <c r="V188" i="32"/>
  <c r="G190" i="32"/>
  <c r="M190" i="32" s="1"/>
  <c r="I190" i="32"/>
  <c r="K190" i="32"/>
  <c r="O190" i="32"/>
  <c r="Q190" i="32"/>
  <c r="V190" i="32"/>
  <c r="G192" i="32"/>
  <c r="M192" i="32" s="1"/>
  <c r="I192" i="32"/>
  <c r="K192" i="32"/>
  <c r="O192" i="32"/>
  <c r="Q192" i="32"/>
  <c r="V192" i="32"/>
  <c r="AE194" i="32"/>
  <c r="G38" i="31"/>
  <c r="G9" i="31"/>
  <c r="G8" i="31" s="1"/>
  <c r="I9" i="31"/>
  <c r="I8" i="31" s="1"/>
  <c r="K9" i="31"/>
  <c r="K8" i="31" s="1"/>
  <c r="M9" i="31"/>
  <c r="O9" i="31"/>
  <c r="O8" i="31" s="1"/>
  <c r="Q9" i="31"/>
  <c r="Q8" i="31" s="1"/>
  <c r="V9" i="31"/>
  <c r="V8" i="31" s="1"/>
  <c r="G10" i="31"/>
  <c r="M10" i="31" s="1"/>
  <c r="I10" i="31"/>
  <c r="K10" i="31"/>
  <c r="O10" i="31"/>
  <c r="Q10" i="31"/>
  <c r="V10" i="31"/>
  <c r="G11" i="31"/>
  <c r="M11" i="31" s="1"/>
  <c r="I11" i="31"/>
  <c r="K11" i="31"/>
  <c r="O11" i="31"/>
  <c r="Q11" i="31"/>
  <c r="V11" i="31"/>
  <c r="G12" i="31"/>
  <c r="I12" i="31"/>
  <c r="K12" i="31"/>
  <c r="M12" i="31"/>
  <c r="O12" i="31"/>
  <c r="Q12" i="31"/>
  <c r="V12" i="31"/>
  <c r="G13" i="31"/>
  <c r="I13" i="31"/>
  <c r="K13" i="31"/>
  <c r="M13" i="31"/>
  <c r="O13" i="31"/>
  <c r="Q13" i="31"/>
  <c r="V13" i="31"/>
  <c r="G14" i="31"/>
  <c r="I14" i="31"/>
  <c r="K14" i="31"/>
  <c r="M14" i="31"/>
  <c r="O14" i="31"/>
  <c r="Q14" i="31"/>
  <c r="V14" i="31"/>
  <c r="G15" i="31"/>
  <c r="I15" i="31"/>
  <c r="K15" i="31"/>
  <c r="M15" i="31"/>
  <c r="O15" i="31"/>
  <c r="Q15" i="31"/>
  <c r="V15" i="31"/>
  <c r="G16" i="31"/>
  <c r="I16" i="31"/>
  <c r="K16" i="31"/>
  <c r="M16" i="31"/>
  <c r="O16" i="31"/>
  <c r="Q16" i="31"/>
  <c r="V16" i="31"/>
  <c r="G17" i="31"/>
  <c r="M17" i="31" s="1"/>
  <c r="I17" i="31"/>
  <c r="K17" i="31"/>
  <c r="O17" i="31"/>
  <c r="Q17" i="31"/>
  <c r="V17" i="31"/>
  <c r="G18" i="31"/>
  <c r="M18" i="31" s="1"/>
  <c r="I18" i="31"/>
  <c r="K18" i="31"/>
  <c r="O18" i="31"/>
  <c r="Q18" i="31"/>
  <c r="V18" i="31"/>
  <c r="G19" i="31"/>
  <c r="M19" i="31" s="1"/>
  <c r="I19" i="31"/>
  <c r="K19" i="31"/>
  <c r="O19" i="31"/>
  <c r="Q19" i="31"/>
  <c r="V19" i="31"/>
  <c r="G20" i="31"/>
  <c r="M20" i="31" s="1"/>
  <c r="I20" i="31"/>
  <c r="K20" i="31"/>
  <c r="O20" i="31"/>
  <c r="Q20" i="31"/>
  <c r="V20" i="31"/>
  <c r="G21" i="31"/>
  <c r="I21" i="31"/>
  <c r="K21" i="31"/>
  <c r="M21" i="31"/>
  <c r="O21" i="31"/>
  <c r="Q21" i="31"/>
  <c r="V21" i="31"/>
  <c r="G22" i="31"/>
  <c r="I22" i="31"/>
  <c r="K22" i="31"/>
  <c r="M22" i="31"/>
  <c r="O22" i="31"/>
  <c r="Q22" i="31"/>
  <c r="V22" i="31"/>
  <c r="G23" i="31"/>
  <c r="I23" i="31"/>
  <c r="K23" i="31"/>
  <c r="M23" i="31"/>
  <c r="O23" i="31"/>
  <c r="Q23" i="31"/>
  <c r="V23" i="31"/>
  <c r="G24" i="31"/>
  <c r="I24" i="31"/>
  <c r="K24" i="31"/>
  <c r="M24" i="31"/>
  <c r="O24" i="31"/>
  <c r="Q24" i="31"/>
  <c r="V24" i="31"/>
  <c r="G25" i="31"/>
  <c r="I25" i="31"/>
  <c r="K25" i="31"/>
  <c r="M25" i="31"/>
  <c r="O25" i="31"/>
  <c r="Q25" i="31"/>
  <c r="V25" i="31"/>
  <c r="G26" i="31"/>
  <c r="M26" i="31" s="1"/>
  <c r="I26" i="31"/>
  <c r="K26" i="31"/>
  <c r="O26" i="31"/>
  <c r="Q26" i="31"/>
  <c r="V26" i="31"/>
  <c r="G27" i="31"/>
  <c r="M27" i="31" s="1"/>
  <c r="I27" i="31"/>
  <c r="K27" i="31"/>
  <c r="O27" i="31"/>
  <c r="Q27" i="31"/>
  <c r="V27" i="31"/>
  <c r="G28" i="31"/>
  <c r="I28" i="31"/>
  <c r="K28" i="31"/>
  <c r="M28" i="31"/>
  <c r="O28" i="31"/>
  <c r="Q28" i="31"/>
  <c r="V28" i="31"/>
  <c r="G29" i="31"/>
  <c r="I29" i="31"/>
  <c r="K29" i="31"/>
  <c r="M29" i="31"/>
  <c r="O29" i="31"/>
  <c r="Q29" i="31"/>
  <c r="V29" i="31"/>
  <c r="G30" i="31"/>
  <c r="I30" i="31"/>
  <c r="K30" i="31"/>
  <c r="M30" i="31"/>
  <c r="O30" i="31"/>
  <c r="Q30" i="31"/>
  <c r="V30" i="31"/>
  <c r="G31" i="31"/>
  <c r="I31" i="31"/>
  <c r="K31" i="31"/>
  <c r="M31" i="31"/>
  <c r="O31" i="31"/>
  <c r="Q31" i="31"/>
  <c r="V31" i="31"/>
  <c r="G32" i="31"/>
  <c r="I32" i="31"/>
  <c r="K32" i="31"/>
  <c r="M32" i="31"/>
  <c r="O32" i="31"/>
  <c r="Q32" i="31"/>
  <c r="V32" i="31"/>
  <c r="G33" i="31"/>
  <c r="M33" i="31" s="1"/>
  <c r="I33" i="31"/>
  <c r="K33" i="31"/>
  <c r="O33" i="31"/>
  <c r="Q33" i="31"/>
  <c r="V33" i="31"/>
  <c r="G34" i="31"/>
  <c r="M34" i="31" s="1"/>
  <c r="I34" i="31"/>
  <c r="K34" i="31"/>
  <c r="O34" i="31"/>
  <c r="Q34" i="31"/>
  <c r="V34" i="31"/>
  <c r="G35" i="31"/>
  <c r="M35" i="31" s="1"/>
  <c r="I35" i="31"/>
  <c r="K35" i="31"/>
  <c r="O35" i="31"/>
  <c r="Q35" i="31"/>
  <c r="V35" i="31"/>
  <c r="G36" i="31"/>
  <c r="M36" i="31" s="1"/>
  <c r="I36" i="31"/>
  <c r="K36" i="31"/>
  <c r="O36" i="31"/>
  <c r="Q36" i="31"/>
  <c r="V36" i="31"/>
  <c r="AF38" i="31"/>
  <c r="G30" i="30"/>
  <c r="G9" i="30"/>
  <c r="G8" i="30" s="1"/>
  <c r="I9" i="30"/>
  <c r="I8" i="30" s="1"/>
  <c r="K9" i="30"/>
  <c r="K8" i="30" s="1"/>
  <c r="M9" i="30"/>
  <c r="O9" i="30"/>
  <c r="O8" i="30" s="1"/>
  <c r="Q9" i="30"/>
  <c r="Q8" i="30" s="1"/>
  <c r="V9" i="30"/>
  <c r="V8" i="30" s="1"/>
  <c r="G10" i="30"/>
  <c r="M10" i="30" s="1"/>
  <c r="I10" i="30"/>
  <c r="K10" i="30"/>
  <c r="O10" i="30"/>
  <c r="Q10" i="30"/>
  <c r="V10" i="30"/>
  <c r="G11" i="30"/>
  <c r="M11" i="30" s="1"/>
  <c r="I11" i="30"/>
  <c r="K11" i="30"/>
  <c r="O11" i="30"/>
  <c r="Q11" i="30"/>
  <c r="V11" i="30"/>
  <c r="G12" i="30"/>
  <c r="I12" i="30"/>
  <c r="K12" i="30"/>
  <c r="M12" i="30"/>
  <c r="O12" i="30"/>
  <c r="Q12" i="30"/>
  <c r="V12" i="30"/>
  <c r="G13" i="30"/>
  <c r="I13" i="30"/>
  <c r="K13" i="30"/>
  <c r="M13" i="30"/>
  <c r="O13" i="30"/>
  <c r="Q13" i="30"/>
  <c r="V13" i="30"/>
  <c r="G14" i="30"/>
  <c r="I14" i="30"/>
  <c r="K14" i="30"/>
  <c r="M14" i="30"/>
  <c r="O14" i="30"/>
  <c r="Q14" i="30"/>
  <c r="V14" i="30"/>
  <c r="G15" i="30"/>
  <c r="I15" i="30"/>
  <c r="K15" i="30"/>
  <c r="M15" i="30"/>
  <c r="O15" i="30"/>
  <c r="Q15" i="30"/>
  <c r="V15" i="30"/>
  <c r="G16" i="30"/>
  <c r="I16" i="30"/>
  <c r="K16" i="30"/>
  <c r="M16" i="30"/>
  <c r="O16" i="30"/>
  <c r="Q16" i="30"/>
  <c r="V16" i="30"/>
  <c r="G17" i="30"/>
  <c r="M17" i="30" s="1"/>
  <c r="I17" i="30"/>
  <c r="K17" i="30"/>
  <c r="O17" i="30"/>
  <c r="Q17" i="30"/>
  <c r="V17" i="30"/>
  <c r="G18" i="30"/>
  <c r="M18" i="30" s="1"/>
  <c r="I18" i="30"/>
  <c r="K18" i="30"/>
  <c r="O18" i="30"/>
  <c r="Q18" i="30"/>
  <c r="V18" i="30"/>
  <c r="G19" i="30"/>
  <c r="M19" i="30" s="1"/>
  <c r="I19" i="30"/>
  <c r="K19" i="30"/>
  <c r="O19" i="30"/>
  <c r="Q19" i="30"/>
  <c r="V19" i="30"/>
  <c r="G20" i="30"/>
  <c r="M20" i="30" s="1"/>
  <c r="I20" i="30"/>
  <c r="K20" i="30"/>
  <c r="O20" i="30"/>
  <c r="Q20" i="30"/>
  <c r="V20" i="30"/>
  <c r="G21" i="30"/>
  <c r="I21" i="30"/>
  <c r="K21" i="30"/>
  <c r="M21" i="30"/>
  <c r="O21" i="30"/>
  <c r="Q21" i="30"/>
  <c r="V21" i="30"/>
  <c r="G22" i="30"/>
  <c r="I22" i="30"/>
  <c r="K22" i="30"/>
  <c r="M22" i="30"/>
  <c r="O22" i="30"/>
  <c r="Q22" i="30"/>
  <c r="V22" i="30"/>
  <c r="G23" i="30"/>
  <c r="I23" i="30"/>
  <c r="K23" i="30"/>
  <c r="M23" i="30"/>
  <c r="O23" i="30"/>
  <c r="Q23" i="30"/>
  <c r="V23" i="30"/>
  <c r="G24" i="30"/>
  <c r="I24" i="30"/>
  <c r="K24" i="30"/>
  <c r="M24" i="30"/>
  <c r="O24" i="30"/>
  <c r="Q24" i="30"/>
  <c r="V24" i="30"/>
  <c r="G25" i="30"/>
  <c r="I25" i="30"/>
  <c r="K25" i="30"/>
  <c r="M25" i="30"/>
  <c r="O25" i="30"/>
  <c r="Q25" i="30"/>
  <c r="V25" i="30"/>
  <c r="G26" i="30"/>
  <c r="M26" i="30" s="1"/>
  <c r="I26" i="30"/>
  <c r="K26" i="30"/>
  <c r="O26" i="30"/>
  <c r="Q26" i="30"/>
  <c r="V26" i="30"/>
  <c r="G27" i="30"/>
  <c r="M27" i="30" s="1"/>
  <c r="I27" i="30"/>
  <c r="K27" i="30"/>
  <c r="O27" i="30"/>
  <c r="Q27" i="30"/>
  <c r="V27" i="30"/>
  <c r="G28" i="30"/>
  <c r="I28" i="30"/>
  <c r="K28" i="30"/>
  <c r="M28" i="30"/>
  <c r="O28" i="30"/>
  <c r="Q28" i="30"/>
  <c r="V28" i="30"/>
  <c r="AF30" i="30"/>
  <c r="G22" i="29"/>
  <c r="G9" i="29"/>
  <c r="G8" i="29" s="1"/>
  <c r="I9" i="29"/>
  <c r="I8" i="29" s="1"/>
  <c r="K9" i="29"/>
  <c r="K8" i="29" s="1"/>
  <c r="M9" i="29"/>
  <c r="O9" i="29"/>
  <c r="O8" i="29" s="1"/>
  <c r="Q9" i="29"/>
  <c r="Q8" i="29" s="1"/>
  <c r="V9" i="29"/>
  <c r="V8" i="29" s="1"/>
  <c r="G10" i="29"/>
  <c r="M10" i="29" s="1"/>
  <c r="I10" i="29"/>
  <c r="K10" i="29"/>
  <c r="O10" i="29"/>
  <c r="Q10" i="29"/>
  <c r="V10" i="29"/>
  <c r="G11" i="29"/>
  <c r="M11" i="29" s="1"/>
  <c r="I11" i="29"/>
  <c r="K11" i="29"/>
  <c r="O11" i="29"/>
  <c r="Q11" i="29"/>
  <c r="V11" i="29"/>
  <c r="G12" i="29"/>
  <c r="I12" i="29"/>
  <c r="K12" i="29"/>
  <c r="M12" i="29"/>
  <c r="O12" i="29"/>
  <c r="Q12" i="29"/>
  <c r="V12" i="29"/>
  <c r="G13" i="29"/>
  <c r="I13" i="29"/>
  <c r="K13" i="29"/>
  <c r="M13" i="29"/>
  <c r="O13" i="29"/>
  <c r="Q13" i="29"/>
  <c r="V13" i="29"/>
  <c r="G14" i="29"/>
  <c r="I14" i="29"/>
  <c r="K14" i="29"/>
  <c r="M14" i="29"/>
  <c r="O14" i="29"/>
  <c r="Q14" i="29"/>
  <c r="V14" i="29"/>
  <c r="G15" i="29"/>
  <c r="I15" i="29"/>
  <c r="K15" i="29"/>
  <c r="M15" i="29"/>
  <c r="O15" i="29"/>
  <c r="Q15" i="29"/>
  <c r="V15" i="29"/>
  <c r="G16" i="29"/>
  <c r="I16" i="29"/>
  <c r="K16" i="29"/>
  <c r="M16" i="29"/>
  <c r="O16" i="29"/>
  <c r="Q16" i="29"/>
  <c r="V16" i="29"/>
  <c r="G17" i="29"/>
  <c r="M17" i="29" s="1"/>
  <c r="I17" i="29"/>
  <c r="K17" i="29"/>
  <c r="O17" i="29"/>
  <c r="Q17" i="29"/>
  <c r="V17" i="29"/>
  <c r="G18" i="29"/>
  <c r="M18" i="29" s="1"/>
  <c r="I18" i="29"/>
  <c r="K18" i="29"/>
  <c r="O18" i="29"/>
  <c r="Q18" i="29"/>
  <c r="V18" i="29"/>
  <c r="G19" i="29"/>
  <c r="M19" i="29" s="1"/>
  <c r="I19" i="29"/>
  <c r="K19" i="29"/>
  <c r="O19" i="29"/>
  <c r="Q19" i="29"/>
  <c r="V19" i="29"/>
  <c r="G20" i="29"/>
  <c r="M20" i="29" s="1"/>
  <c r="I20" i="29"/>
  <c r="K20" i="29"/>
  <c r="O20" i="29"/>
  <c r="Q20" i="29"/>
  <c r="V20" i="29"/>
  <c r="AF22" i="29"/>
  <c r="G18" i="28"/>
  <c r="G9" i="28"/>
  <c r="G8" i="28" s="1"/>
  <c r="I9" i="28"/>
  <c r="I8" i="28" s="1"/>
  <c r="K9" i="28"/>
  <c r="K8" i="28" s="1"/>
  <c r="M9" i="28"/>
  <c r="O9" i="28"/>
  <c r="O8" i="28" s="1"/>
  <c r="Q9" i="28"/>
  <c r="Q8" i="28" s="1"/>
  <c r="V9" i="28"/>
  <c r="V8" i="28" s="1"/>
  <c r="G10" i="28"/>
  <c r="M10" i="28" s="1"/>
  <c r="I10" i="28"/>
  <c r="K10" i="28"/>
  <c r="O10" i="28"/>
  <c r="Q10" i="28"/>
  <c r="V10" i="28"/>
  <c r="G11" i="28"/>
  <c r="M11" i="28" s="1"/>
  <c r="I11" i="28"/>
  <c r="K11" i="28"/>
  <c r="O11" i="28"/>
  <c r="Q11" i="28"/>
  <c r="V11" i="28"/>
  <c r="G12" i="28"/>
  <c r="I12" i="28"/>
  <c r="K12" i="28"/>
  <c r="M12" i="28"/>
  <c r="O12" i="28"/>
  <c r="Q12" i="28"/>
  <c r="V12" i="28"/>
  <c r="G13" i="28"/>
  <c r="I13" i="28"/>
  <c r="K13" i="28"/>
  <c r="M13" i="28"/>
  <c r="O13" i="28"/>
  <c r="Q13" i="28"/>
  <c r="V13" i="28"/>
  <c r="G14" i="28"/>
  <c r="I14" i="28"/>
  <c r="K14" i="28"/>
  <c r="M14" i="28"/>
  <c r="O14" i="28"/>
  <c r="Q14" i="28"/>
  <c r="V14" i="28"/>
  <c r="G15" i="28"/>
  <c r="I15" i="28"/>
  <c r="K15" i="28"/>
  <c r="M15" i="28"/>
  <c r="O15" i="28"/>
  <c r="Q15" i="28"/>
  <c r="V15" i="28"/>
  <c r="G16" i="28"/>
  <c r="I16" i="28"/>
  <c r="K16" i="28"/>
  <c r="M16" i="28"/>
  <c r="O16" i="28"/>
  <c r="Q16" i="28"/>
  <c r="V16" i="28"/>
  <c r="AE18" i="28"/>
  <c r="AF18" i="28"/>
  <c r="G30" i="27"/>
  <c r="G9" i="27"/>
  <c r="G8" i="27" s="1"/>
  <c r="I9" i="27"/>
  <c r="I8" i="27" s="1"/>
  <c r="K9" i="27"/>
  <c r="K8" i="27" s="1"/>
  <c r="M9" i="27"/>
  <c r="O9" i="27"/>
  <c r="O8" i="27" s="1"/>
  <c r="Q9" i="27"/>
  <c r="Q8" i="27" s="1"/>
  <c r="V9" i="27"/>
  <c r="V8" i="27" s="1"/>
  <c r="G10" i="27"/>
  <c r="M10" i="27" s="1"/>
  <c r="I10" i="27"/>
  <c r="K10" i="27"/>
  <c r="O10" i="27"/>
  <c r="Q10" i="27"/>
  <c r="V10" i="27"/>
  <c r="G11" i="27"/>
  <c r="M11" i="27" s="1"/>
  <c r="I11" i="27"/>
  <c r="K11" i="27"/>
  <c r="O11" i="27"/>
  <c r="Q11" i="27"/>
  <c r="V11" i="27"/>
  <c r="G12" i="27"/>
  <c r="I12" i="27"/>
  <c r="K12" i="27"/>
  <c r="M12" i="27"/>
  <c r="O12" i="27"/>
  <c r="Q12" i="27"/>
  <c r="V12" i="27"/>
  <c r="G13" i="27"/>
  <c r="I13" i="27"/>
  <c r="K13" i="27"/>
  <c r="M13" i="27"/>
  <c r="O13" i="27"/>
  <c r="Q13" i="27"/>
  <c r="V13" i="27"/>
  <c r="G14" i="27"/>
  <c r="I14" i="27"/>
  <c r="K14" i="27"/>
  <c r="M14" i="27"/>
  <c r="O14" i="27"/>
  <c r="Q14" i="27"/>
  <c r="V14" i="27"/>
  <c r="G15" i="27"/>
  <c r="I15" i="27"/>
  <c r="K15" i="27"/>
  <c r="M15" i="27"/>
  <c r="O15" i="27"/>
  <c r="Q15" i="27"/>
  <c r="V15" i="27"/>
  <c r="G16" i="27"/>
  <c r="I16" i="27"/>
  <c r="K16" i="27"/>
  <c r="M16" i="27"/>
  <c r="O16" i="27"/>
  <c r="Q16" i="27"/>
  <c r="V16" i="27"/>
  <c r="G17" i="27"/>
  <c r="M17" i="27" s="1"/>
  <c r="I17" i="27"/>
  <c r="K17" i="27"/>
  <c r="O17" i="27"/>
  <c r="Q17" i="27"/>
  <c r="V17" i="27"/>
  <c r="G18" i="27"/>
  <c r="M18" i="27" s="1"/>
  <c r="I18" i="27"/>
  <c r="K18" i="27"/>
  <c r="O18" i="27"/>
  <c r="Q18" i="27"/>
  <c r="V18" i="27"/>
  <c r="G19" i="27"/>
  <c r="M19" i="27" s="1"/>
  <c r="I19" i="27"/>
  <c r="K19" i="27"/>
  <c r="O19" i="27"/>
  <c r="Q19" i="27"/>
  <c r="V19" i="27"/>
  <c r="G20" i="27"/>
  <c r="M20" i="27" s="1"/>
  <c r="I20" i="27"/>
  <c r="K20" i="27"/>
  <c r="O20" i="27"/>
  <c r="Q20" i="27"/>
  <c r="V20" i="27"/>
  <c r="G21" i="27"/>
  <c r="I21" i="27"/>
  <c r="K21" i="27"/>
  <c r="M21" i="27"/>
  <c r="O21" i="27"/>
  <c r="Q21" i="27"/>
  <c r="V21" i="27"/>
  <c r="G22" i="27"/>
  <c r="I22" i="27"/>
  <c r="K22" i="27"/>
  <c r="M22" i="27"/>
  <c r="O22" i="27"/>
  <c r="Q22" i="27"/>
  <c r="V22" i="27"/>
  <c r="G23" i="27"/>
  <c r="I23" i="27"/>
  <c r="K23" i="27"/>
  <c r="M23" i="27"/>
  <c r="O23" i="27"/>
  <c r="Q23" i="27"/>
  <c r="V23" i="27"/>
  <c r="G24" i="27"/>
  <c r="I24" i="27"/>
  <c r="K24" i="27"/>
  <c r="M24" i="27"/>
  <c r="O24" i="27"/>
  <c r="Q24" i="27"/>
  <c r="V24" i="27"/>
  <c r="G25" i="27"/>
  <c r="I25" i="27"/>
  <c r="K25" i="27"/>
  <c r="M25" i="27"/>
  <c r="O25" i="27"/>
  <c r="Q25" i="27"/>
  <c r="V25" i="27"/>
  <c r="G26" i="27"/>
  <c r="M26" i="27" s="1"/>
  <c r="I26" i="27"/>
  <c r="K26" i="27"/>
  <c r="O26" i="27"/>
  <c r="Q26" i="27"/>
  <c r="V26" i="27"/>
  <c r="G27" i="27"/>
  <c r="M27" i="27" s="1"/>
  <c r="I27" i="27"/>
  <c r="K27" i="27"/>
  <c r="O27" i="27"/>
  <c r="Q27" i="27"/>
  <c r="V27" i="27"/>
  <c r="G28" i="27"/>
  <c r="I28" i="27"/>
  <c r="K28" i="27"/>
  <c r="M28" i="27"/>
  <c r="O28" i="27"/>
  <c r="Q28" i="27"/>
  <c r="V28" i="27"/>
  <c r="AF30" i="27"/>
  <c r="G55" i="26"/>
  <c r="G9" i="26"/>
  <c r="G8" i="26" s="1"/>
  <c r="I9" i="26"/>
  <c r="I8" i="26" s="1"/>
  <c r="K9" i="26"/>
  <c r="K8" i="26" s="1"/>
  <c r="M9" i="26"/>
  <c r="O9" i="26"/>
  <c r="O8" i="26" s="1"/>
  <c r="Q9" i="26"/>
  <c r="Q8" i="26" s="1"/>
  <c r="V9" i="26"/>
  <c r="V8" i="26" s="1"/>
  <c r="G10" i="26"/>
  <c r="M10" i="26" s="1"/>
  <c r="I10" i="26"/>
  <c r="K10" i="26"/>
  <c r="O10" i="26"/>
  <c r="Q10" i="26"/>
  <c r="V10" i="26"/>
  <c r="G11" i="26"/>
  <c r="M11" i="26" s="1"/>
  <c r="I11" i="26"/>
  <c r="K11" i="26"/>
  <c r="O11" i="26"/>
  <c r="Q11" i="26"/>
  <c r="V11" i="26"/>
  <c r="G12" i="26"/>
  <c r="I12" i="26"/>
  <c r="K12" i="26"/>
  <c r="M12" i="26"/>
  <c r="O12" i="26"/>
  <c r="Q12" i="26"/>
  <c r="V12" i="26"/>
  <c r="G14" i="26"/>
  <c r="I14" i="26"/>
  <c r="I13" i="26" s="1"/>
  <c r="K14" i="26"/>
  <c r="K13" i="26" s="1"/>
  <c r="M14" i="26"/>
  <c r="O14" i="26"/>
  <c r="O13" i="26" s="1"/>
  <c r="Q14" i="26"/>
  <c r="Q13" i="26" s="1"/>
  <c r="V14" i="26"/>
  <c r="G15" i="26"/>
  <c r="I15" i="26"/>
  <c r="K15" i="26"/>
  <c r="M15" i="26"/>
  <c r="O15" i="26"/>
  <c r="Q15" i="26"/>
  <c r="V15" i="26"/>
  <c r="G16" i="26"/>
  <c r="I16" i="26"/>
  <c r="K16" i="26"/>
  <c r="M16" i="26"/>
  <c r="O16" i="26"/>
  <c r="Q16" i="26"/>
  <c r="V16" i="26"/>
  <c r="V13" i="26" s="1"/>
  <c r="G17" i="26"/>
  <c r="M17" i="26" s="1"/>
  <c r="I17" i="26"/>
  <c r="K17" i="26"/>
  <c r="O17" i="26"/>
  <c r="Q17" i="26"/>
  <c r="V17" i="26"/>
  <c r="G18" i="26"/>
  <c r="M18" i="26" s="1"/>
  <c r="I18" i="26"/>
  <c r="K18" i="26"/>
  <c r="O18" i="26"/>
  <c r="Q18" i="26"/>
  <c r="V18" i="26"/>
  <c r="G19" i="26"/>
  <c r="M19" i="26" s="1"/>
  <c r="I19" i="26"/>
  <c r="K19" i="26"/>
  <c r="O19" i="26"/>
  <c r="Q19" i="26"/>
  <c r="V19" i="26"/>
  <c r="G20" i="26"/>
  <c r="M20" i="26" s="1"/>
  <c r="I20" i="26"/>
  <c r="K20" i="26"/>
  <c r="O20" i="26"/>
  <c r="Q20" i="26"/>
  <c r="V20" i="26"/>
  <c r="G21" i="26"/>
  <c r="I21" i="26"/>
  <c r="K21" i="26"/>
  <c r="M21" i="26"/>
  <c r="O21" i="26"/>
  <c r="Q21" i="26"/>
  <c r="V21" i="26"/>
  <c r="G22" i="26"/>
  <c r="I22" i="26"/>
  <c r="K22" i="26"/>
  <c r="M22" i="26"/>
  <c r="O22" i="26"/>
  <c r="Q22" i="26"/>
  <c r="V22" i="26"/>
  <c r="G23" i="26"/>
  <c r="I23" i="26"/>
  <c r="K23" i="26"/>
  <c r="M23" i="26"/>
  <c r="O23" i="26"/>
  <c r="Q23" i="26"/>
  <c r="V23" i="26"/>
  <c r="G24" i="26"/>
  <c r="I24" i="26"/>
  <c r="K24" i="26"/>
  <c r="M24" i="26"/>
  <c r="O24" i="26"/>
  <c r="Q24" i="26"/>
  <c r="V24" i="26"/>
  <c r="G25" i="26"/>
  <c r="I25" i="26"/>
  <c r="K25" i="26"/>
  <c r="M25" i="26"/>
  <c r="O25" i="26"/>
  <c r="Q25" i="26"/>
  <c r="V25" i="26"/>
  <c r="G26" i="26"/>
  <c r="M26" i="26" s="1"/>
  <c r="I26" i="26"/>
  <c r="K26" i="26"/>
  <c r="O26" i="26"/>
  <c r="Q26" i="26"/>
  <c r="V26" i="26"/>
  <c r="G27" i="26"/>
  <c r="M27" i="26" s="1"/>
  <c r="I27" i="26"/>
  <c r="K27" i="26"/>
  <c r="O27" i="26"/>
  <c r="Q27" i="26"/>
  <c r="V27" i="26"/>
  <c r="G28" i="26"/>
  <c r="I28" i="26"/>
  <c r="K28" i="26"/>
  <c r="M28" i="26"/>
  <c r="O28" i="26"/>
  <c r="Q28" i="26"/>
  <c r="V28" i="26"/>
  <c r="G29" i="26"/>
  <c r="M29" i="26" s="1"/>
  <c r="I29" i="26"/>
  <c r="K29" i="26"/>
  <c r="O29" i="26"/>
  <c r="Q29" i="26"/>
  <c r="V29" i="26"/>
  <c r="G30" i="26"/>
  <c r="I30" i="26"/>
  <c r="K30" i="26"/>
  <c r="M30" i="26"/>
  <c r="O30" i="26"/>
  <c r="Q30" i="26"/>
  <c r="V30" i="26"/>
  <c r="G31" i="26"/>
  <c r="I31" i="26"/>
  <c r="K31" i="26"/>
  <c r="M31" i="26"/>
  <c r="O31" i="26"/>
  <c r="Q31" i="26"/>
  <c r="V31" i="26"/>
  <c r="G33" i="26"/>
  <c r="M33" i="26" s="1"/>
  <c r="I33" i="26"/>
  <c r="K33" i="26"/>
  <c r="O33" i="26"/>
  <c r="O32" i="26" s="1"/>
  <c r="Q33" i="26"/>
  <c r="V33" i="26"/>
  <c r="G34" i="26"/>
  <c r="M34" i="26" s="1"/>
  <c r="I34" i="26"/>
  <c r="K34" i="26"/>
  <c r="K32" i="26" s="1"/>
  <c r="O34" i="26"/>
  <c r="Q34" i="26"/>
  <c r="V34" i="26"/>
  <c r="G35" i="26"/>
  <c r="M35" i="26" s="1"/>
  <c r="I35" i="26"/>
  <c r="I32" i="26" s="1"/>
  <c r="K35" i="26"/>
  <c r="O35" i="26"/>
  <c r="Q35" i="26"/>
  <c r="V35" i="26"/>
  <c r="V32" i="26" s="1"/>
  <c r="G36" i="26"/>
  <c r="M36" i="26" s="1"/>
  <c r="I36" i="26"/>
  <c r="K36" i="26"/>
  <c r="O36" i="26"/>
  <c r="Q36" i="26"/>
  <c r="V36" i="26"/>
  <c r="G37" i="26"/>
  <c r="I37" i="26"/>
  <c r="K37" i="26"/>
  <c r="M37" i="26"/>
  <c r="O37" i="26"/>
  <c r="Q37" i="26"/>
  <c r="V37" i="26"/>
  <c r="G38" i="26"/>
  <c r="I38" i="26"/>
  <c r="K38" i="26"/>
  <c r="M38" i="26"/>
  <c r="O38" i="26"/>
  <c r="Q38" i="26"/>
  <c r="V38" i="26"/>
  <c r="G39" i="26"/>
  <c r="I39" i="26"/>
  <c r="K39" i="26"/>
  <c r="M39" i="26"/>
  <c r="O39" i="26"/>
  <c r="Q39" i="26"/>
  <c r="Q32" i="26" s="1"/>
  <c r="V39" i="26"/>
  <c r="G40" i="26"/>
  <c r="I40" i="26"/>
  <c r="K40" i="26"/>
  <c r="M40" i="26"/>
  <c r="O40" i="26"/>
  <c r="Q40" i="26"/>
  <c r="V40" i="26"/>
  <c r="G41" i="26"/>
  <c r="I41" i="26"/>
  <c r="K41" i="26"/>
  <c r="M41" i="26"/>
  <c r="O41" i="26"/>
  <c r="Q41" i="26"/>
  <c r="V41" i="26"/>
  <c r="G42" i="26"/>
  <c r="M42" i="26" s="1"/>
  <c r="I42" i="26"/>
  <c r="K42" i="26"/>
  <c r="O42" i="26"/>
  <c r="Q42" i="26"/>
  <c r="V42" i="26"/>
  <c r="G43" i="26"/>
  <c r="M43" i="26" s="1"/>
  <c r="I43" i="26"/>
  <c r="K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G50" i="26"/>
  <c r="M50" i="26" s="1"/>
  <c r="I50" i="26"/>
  <c r="K50" i="26"/>
  <c r="O50" i="26"/>
  <c r="Q50" i="26"/>
  <c r="V50" i="26"/>
  <c r="G51" i="26"/>
  <c r="M51" i="26" s="1"/>
  <c r="I51" i="26"/>
  <c r="K51" i="26"/>
  <c r="O51" i="26"/>
  <c r="Q51" i="26"/>
  <c r="V51" i="26"/>
  <c r="G52" i="26"/>
  <c r="M52" i="26" s="1"/>
  <c r="I52" i="26"/>
  <c r="K52" i="26"/>
  <c r="O52" i="26"/>
  <c r="Q52" i="26"/>
  <c r="V52" i="26"/>
  <c r="G53" i="26"/>
  <c r="I53" i="26"/>
  <c r="K53" i="26"/>
  <c r="M53" i="26"/>
  <c r="O53" i="26"/>
  <c r="Q53" i="26"/>
  <c r="V53" i="26"/>
  <c r="AF55" i="26"/>
  <c r="G38" i="25"/>
  <c r="G9" i="25"/>
  <c r="G8" i="25" s="1"/>
  <c r="I9" i="25"/>
  <c r="I8" i="25" s="1"/>
  <c r="K9" i="25"/>
  <c r="K8" i="25" s="1"/>
  <c r="M9" i="25"/>
  <c r="O9" i="25"/>
  <c r="O8" i="25" s="1"/>
  <c r="Q9" i="25"/>
  <c r="Q8" i="25" s="1"/>
  <c r="V9" i="25"/>
  <c r="V8" i="25" s="1"/>
  <c r="G11" i="25"/>
  <c r="M11" i="25" s="1"/>
  <c r="I11" i="25"/>
  <c r="K11" i="25"/>
  <c r="O11" i="25"/>
  <c r="Q11" i="25"/>
  <c r="V11" i="25"/>
  <c r="G13" i="25"/>
  <c r="M13" i="25" s="1"/>
  <c r="I13" i="25"/>
  <c r="K13" i="25"/>
  <c r="O13" i="25"/>
  <c r="Q13" i="25"/>
  <c r="V13" i="25"/>
  <c r="G15" i="25"/>
  <c r="I15" i="25"/>
  <c r="K15" i="25"/>
  <c r="M15" i="25"/>
  <c r="O15" i="25"/>
  <c r="Q15" i="25"/>
  <c r="V15" i="25"/>
  <c r="G17" i="25"/>
  <c r="M17" i="25" s="1"/>
  <c r="I17" i="25"/>
  <c r="K17" i="25"/>
  <c r="O17" i="25"/>
  <c r="Q17" i="25"/>
  <c r="V17" i="25"/>
  <c r="G19" i="25"/>
  <c r="I19" i="25"/>
  <c r="K19" i="25"/>
  <c r="M19" i="25"/>
  <c r="O19" i="25"/>
  <c r="Q19" i="25"/>
  <c r="V19" i="25"/>
  <c r="G21" i="25"/>
  <c r="I21" i="25"/>
  <c r="K21" i="25"/>
  <c r="M21" i="25"/>
  <c r="O21" i="25"/>
  <c r="Q21" i="25"/>
  <c r="V21" i="25"/>
  <c r="G23" i="25"/>
  <c r="I23" i="25"/>
  <c r="K23" i="25"/>
  <c r="M23" i="25"/>
  <c r="O23" i="25"/>
  <c r="Q23" i="25"/>
  <c r="V23" i="25"/>
  <c r="G24" i="25"/>
  <c r="M24" i="25" s="1"/>
  <c r="I24" i="25"/>
  <c r="K24" i="25"/>
  <c r="O24" i="25"/>
  <c r="Q24" i="25"/>
  <c r="V24" i="25"/>
  <c r="G26" i="25"/>
  <c r="I26" i="25"/>
  <c r="K26" i="25"/>
  <c r="M26" i="25"/>
  <c r="O26" i="25"/>
  <c r="Q26" i="25"/>
  <c r="V26" i="25"/>
  <c r="G28" i="25"/>
  <c r="M28" i="25" s="1"/>
  <c r="I28" i="25"/>
  <c r="K28" i="25"/>
  <c r="O28" i="25"/>
  <c r="Q28" i="25"/>
  <c r="V28" i="25"/>
  <c r="G30" i="25"/>
  <c r="M30" i="25" s="1"/>
  <c r="I30" i="25"/>
  <c r="K30" i="25"/>
  <c r="O30" i="25"/>
  <c r="Q30" i="25"/>
  <c r="V30" i="25"/>
  <c r="G32" i="25"/>
  <c r="I32" i="25"/>
  <c r="K32" i="25"/>
  <c r="M32" i="25"/>
  <c r="O32" i="25"/>
  <c r="Q32" i="25"/>
  <c r="V32" i="25"/>
  <c r="G33" i="25"/>
  <c r="I33" i="25"/>
  <c r="K33" i="25"/>
  <c r="M33" i="25"/>
  <c r="O33" i="25"/>
  <c r="Q33" i="25"/>
  <c r="V33" i="25"/>
  <c r="G34" i="25"/>
  <c r="I34" i="25"/>
  <c r="K34" i="25"/>
  <c r="M34" i="25"/>
  <c r="O34" i="25"/>
  <c r="Q34" i="25"/>
  <c r="V34" i="25"/>
  <c r="G35" i="25"/>
  <c r="I35" i="25"/>
  <c r="K35" i="25"/>
  <c r="M35" i="25"/>
  <c r="O35" i="25"/>
  <c r="Q35" i="25"/>
  <c r="V35" i="25"/>
  <c r="G36" i="25"/>
  <c r="I36" i="25"/>
  <c r="K36" i="25"/>
  <c r="M36" i="25"/>
  <c r="O36" i="25"/>
  <c r="Q36" i="25"/>
  <c r="V36" i="25"/>
  <c r="AF38" i="25"/>
  <c r="G73" i="24"/>
  <c r="K8" i="24"/>
  <c r="G9" i="24"/>
  <c r="G8" i="24" s="1"/>
  <c r="I9" i="24"/>
  <c r="I8" i="24" s="1"/>
  <c r="K9" i="24"/>
  <c r="M9" i="24"/>
  <c r="M8" i="24" s="1"/>
  <c r="O9" i="24"/>
  <c r="O8" i="24" s="1"/>
  <c r="Q9" i="24"/>
  <c r="Q8" i="24" s="1"/>
  <c r="V9" i="24"/>
  <c r="V8" i="24" s="1"/>
  <c r="G11" i="24"/>
  <c r="M11" i="24" s="1"/>
  <c r="I11" i="24"/>
  <c r="K11" i="24"/>
  <c r="K10" i="24" s="1"/>
  <c r="O11" i="24"/>
  <c r="Q11" i="24"/>
  <c r="Q10" i="24" s="1"/>
  <c r="V11" i="24"/>
  <c r="V10" i="24" s="1"/>
  <c r="G12" i="24"/>
  <c r="I12" i="24"/>
  <c r="K12" i="24"/>
  <c r="M12" i="24"/>
  <c r="O12" i="24"/>
  <c r="Q12" i="24"/>
  <c r="V12" i="24"/>
  <c r="G13" i="24"/>
  <c r="I13" i="24"/>
  <c r="K13" i="24"/>
  <c r="M13" i="24"/>
  <c r="O13" i="24"/>
  <c r="Q13" i="24"/>
  <c r="V13" i="24"/>
  <c r="G14" i="24"/>
  <c r="I14" i="24"/>
  <c r="K14" i="24"/>
  <c r="M14" i="24"/>
  <c r="O14" i="24"/>
  <c r="O10" i="24" s="1"/>
  <c r="Q14" i="24"/>
  <c r="V14" i="24"/>
  <c r="G15" i="24"/>
  <c r="I15" i="24"/>
  <c r="K15" i="24"/>
  <c r="M15" i="24"/>
  <c r="O15" i="24"/>
  <c r="Q15" i="24"/>
  <c r="V15" i="24"/>
  <c r="G16" i="24"/>
  <c r="I16" i="24"/>
  <c r="K16" i="24"/>
  <c r="M16" i="24"/>
  <c r="O16" i="24"/>
  <c r="Q16" i="24"/>
  <c r="V16" i="24"/>
  <c r="G17" i="24"/>
  <c r="AE73" i="24" s="1"/>
  <c r="I17" i="24"/>
  <c r="K17" i="24"/>
  <c r="O17" i="24"/>
  <c r="Q17" i="24"/>
  <c r="V17" i="24"/>
  <c r="G18" i="24"/>
  <c r="M18" i="24" s="1"/>
  <c r="I18" i="24"/>
  <c r="K18" i="24"/>
  <c r="O18" i="24"/>
  <c r="Q18" i="24"/>
  <c r="V18" i="24"/>
  <c r="G19" i="24"/>
  <c r="M19" i="24" s="1"/>
  <c r="I19" i="24"/>
  <c r="I10" i="24" s="1"/>
  <c r="K19" i="24"/>
  <c r="O19" i="24"/>
  <c r="Q19" i="24"/>
  <c r="V19" i="24"/>
  <c r="G20" i="24"/>
  <c r="M20" i="24" s="1"/>
  <c r="I20" i="24"/>
  <c r="K20" i="24"/>
  <c r="O20" i="24"/>
  <c r="Q20" i="24"/>
  <c r="V20" i="24"/>
  <c r="G21" i="24"/>
  <c r="I21" i="24"/>
  <c r="K21" i="24"/>
  <c r="M21" i="24"/>
  <c r="O21" i="24"/>
  <c r="Q21" i="24"/>
  <c r="V21" i="24"/>
  <c r="G22" i="24"/>
  <c r="I22" i="24"/>
  <c r="K22" i="24"/>
  <c r="M22" i="24"/>
  <c r="O22" i="24"/>
  <c r="Q22" i="24"/>
  <c r="V22" i="24"/>
  <c r="G23" i="24"/>
  <c r="I23" i="24"/>
  <c r="K23" i="24"/>
  <c r="M23" i="24"/>
  <c r="O23" i="24"/>
  <c r="Q23" i="24"/>
  <c r="V23" i="24"/>
  <c r="G24" i="24"/>
  <c r="I24" i="24"/>
  <c r="K24" i="24"/>
  <c r="M24" i="24"/>
  <c r="O24" i="24"/>
  <c r="Q24" i="24"/>
  <c r="V24" i="24"/>
  <c r="G25" i="24"/>
  <c r="I25" i="24"/>
  <c r="K25" i="24"/>
  <c r="M25" i="24"/>
  <c r="O25" i="24"/>
  <c r="Q25" i="24"/>
  <c r="V25" i="24"/>
  <c r="G26" i="24"/>
  <c r="M26" i="24" s="1"/>
  <c r="I26" i="24"/>
  <c r="K26" i="24"/>
  <c r="O26" i="24"/>
  <c r="Q26" i="24"/>
  <c r="V26" i="24"/>
  <c r="G27" i="24"/>
  <c r="M27" i="24" s="1"/>
  <c r="I27" i="24"/>
  <c r="K27" i="24"/>
  <c r="O27" i="24"/>
  <c r="Q27" i="24"/>
  <c r="V27" i="24"/>
  <c r="G28" i="24"/>
  <c r="I28" i="24"/>
  <c r="K28" i="24"/>
  <c r="M28" i="24"/>
  <c r="O28" i="24"/>
  <c r="Q28" i="24"/>
  <c r="V28" i="24"/>
  <c r="G30" i="24"/>
  <c r="I30" i="24"/>
  <c r="K30" i="24"/>
  <c r="K29" i="24" s="1"/>
  <c r="M30" i="24"/>
  <c r="O30" i="24"/>
  <c r="O29" i="24" s="1"/>
  <c r="Q30" i="24"/>
  <c r="Q29" i="24" s="1"/>
  <c r="V30" i="24"/>
  <c r="G31" i="24"/>
  <c r="I31" i="24"/>
  <c r="K31" i="24"/>
  <c r="M31" i="24"/>
  <c r="O31" i="24"/>
  <c r="Q31" i="24"/>
  <c r="V31" i="24"/>
  <c r="V29" i="24" s="1"/>
  <c r="G32" i="24"/>
  <c r="I32" i="24"/>
  <c r="K32" i="24"/>
  <c r="M32" i="24"/>
  <c r="O32" i="24"/>
  <c r="Q32" i="24"/>
  <c r="V32" i="24"/>
  <c r="G33" i="24"/>
  <c r="M33" i="24" s="1"/>
  <c r="I33" i="24"/>
  <c r="K33" i="24"/>
  <c r="O33" i="24"/>
  <c r="Q33" i="24"/>
  <c r="V33" i="24"/>
  <c r="G34" i="24"/>
  <c r="M34" i="24" s="1"/>
  <c r="I34" i="24"/>
  <c r="K34" i="24"/>
  <c r="O34" i="24"/>
  <c r="Q34" i="24"/>
  <c r="V34" i="24"/>
  <c r="G35" i="24"/>
  <c r="M35" i="24" s="1"/>
  <c r="I35" i="24"/>
  <c r="I29" i="24" s="1"/>
  <c r="K35" i="24"/>
  <c r="O35" i="24"/>
  <c r="Q35" i="24"/>
  <c r="V35" i="24"/>
  <c r="G36" i="24"/>
  <c r="M36" i="24" s="1"/>
  <c r="I36" i="24"/>
  <c r="K36" i="24"/>
  <c r="O36" i="24"/>
  <c r="Q36" i="24"/>
  <c r="V36" i="24"/>
  <c r="G37" i="24"/>
  <c r="I37" i="24"/>
  <c r="K37" i="24"/>
  <c r="M37" i="24"/>
  <c r="O37" i="24"/>
  <c r="Q37" i="24"/>
  <c r="V37" i="24"/>
  <c r="G38" i="24"/>
  <c r="I38" i="24"/>
  <c r="K38" i="24"/>
  <c r="M38" i="24"/>
  <c r="O38" i="24"/>
  <c r="Q38" i="24"/>
  <c r="V38" i="24"/>
  <c r="G39" i="24"/>
  <c r="I39" i="24"/>
  <c r="K39" i="24"/>
  <c r="M39" i="24"/>
  <c r="O39" i="24"/>
  <c r="Q39" i="24"/>
  <c r="V39" i="24"/>
  <c r="G40" i="24"/>
  <c r="I40" i="24"/>
  <c r="K40" i="24"/>
  <c r="M40" i="24"/>
  <c r="O40" i="24"/>
  <c r="Q40" i="24"/>
  <c r="V40" i="24"/>
  <c r="G41" i="24"/>
  <c r="I41" i="24"/>
  <c r="K41" i="24"/>
  <c r="M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I46" i="24"/>
  <c r="K46" i="24"/>
  <c r="M46" i="24"/>
  <c r="O46" i="24"/>
  <c r="Q46" i="24"/>
  <c r="V46" i="24"/>
  <c r="G47" i="24"/>
  <c r="I47" i="24"/>
  <c r="K47" i="24"/>
  <c r="M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M52" i="24" s="1"/>
  <c r="I52" i="24"/>
  <c r="K52" i="24"/>
  <c r="O52" i="24"/>
  <c r="Q52" i="24"/>
  <c r="V52" i="24"/>
  <c r="G53" i="24"/>
  <c r="I53" i="24"/>
  <c r="K53" i="24"/>
  <c r="M53" i="24"/>
  <c r="O53" i="24"/>
  <c r="Q53" i="24"/>
  <c r="V53" i="24"/>
  <c r="G54" i="24"/>
  <c r="I54" i="24"/>
  <c r="K54" i="24"/>
  <c r="M54" i="24"/>
  <c r="O54" i="24"/>
  <c r="Q54" i="24"/>
  <c r="V54" i="24"/>
  <c r="G55" i="24"/>
  <c r="I55" i="24"/>
  <c r="K55" i="24"/>
  <c r="M55" i="24"/>
  <c r="O55" i="24"/>
  <c r="Q55" i="24"/>
  <c r="V55" i="24"/>
  <c r="G56" i="24"/>
  <c r="I56" i="24"/>
  <c r="K56" i="24"/>
  <c r="M56" i="24"/>
  <c r="O56" i="24"/>
  <c r="Q56" i="24"/>
  <c r="V56" i="24"/>
  <c r="G57" i="24"/>
  <c r="I57" i="24"/>
  <c r="K57" i="24"/>
  <c r="M57" i="24"/>
  <c r="O57" i="24"/>
  <c r="Q57" i="24"/>
  <c r="V57" i="24"/>
  <c r="G58" i="24"/>
  <c r="M58" i="24" s="1"/>
  <c r="I58" i="24"/>
  <c r="K58" i="24"/>
  <c r="O58" i="24"/>
  <c r="Q58" i="24"/>
  <c r="V58" i="24"/>
  <c r="G59" i="24"/>
  <c r="M59" i="24" s="1"/>
  <c r="I59" i="24"/>
  <c r="K59" i="24"/>
  <c r="O59" i="24"/>
  <c r="Q59" i="24"/>
  <c r="V59" i="24"/>
  <c r="G60" i="24"/>
  <c r="I60" i="24"/>
  <c r="K60" i="24"/>
  <c r="M60" i="24"/>
  <c r="O60" i="24"/>
  <c r="Q60" i="24"/>
  <c r="V60" i="24"/>
  <c r="G61" i="24"/>
  <c r="M61" i="24" s="1"/>
  <c r="I61" i="24"/>
  <c r="K61" i="24"/>
  <c r="O61" i="24"/>
  <c r="Q61" i="24"/>
  <c r="V61" i="24"/>
  <c r="G62" i="24"/>
  <c r="I62" i="24"/>
  <c r="K62" i="24"/>
  <c r="M62" i="24"/>
  <c r="O62" i="24"/>
  <c r="Q62" i="24"/>
  <c r="V62" i="24"/>
  <c r="G63" i="24"/>
  <c r="I63" i="24"/>
  <c r="K63" i="24"/>
  <c r="M63" i="24"/>
  <c r="O63" i="24"/>
  <c r="Q63" i="24"/>
  <c r="V63" i="24"/>
  <c r="G64" i="24"/>
  <c r="I64" i="24"/>
  <c r="K64" i="24"/>
  <c r="M64" i="24"/>
  <c r="O64" i="24"/>
  <c r="Q64" i="24"/>
  <c r="V64" i="24"/>
  <c r="G65" i="24"/>
  <c r="M65" i="24" s="1"/>
  <c r="I65" i="24"/>
  <c r="K65" i="24"/>
  <c r="O65" i="24"/>
  <c r="Q65" i="24"/>
  <c r="V65" i="24"/>
  <c r="G66" i="24"/>
  <c r="M66" i="24" s="1"/>
  <c r="I66" i="24"/>
  <c r="K66" i="24"/>
  <c r="O66" i="24"/>
  <c r="Q66" i="24"/>
  <c r="V66" i="24"/>
  <c r="G67" i="24"/>
  <c r="M67" i="24" s="1"/>
  <c r="I67" i="24"/>
  <c r="K67" i="24"/>
  <c r="O67" i="24"/>
  <c r="Q67" i="24"/>
  <c r="V67" i="24"/>
  <c r="G68" i="24"/>
  <c r="M68" i="24" s="1"/>
  <c r="I68" i="24"/>
  <c r="K68" i="24"/>
  <c r="O68" i="24"/>
  <c r="Q68" i="24"/>
  <c r="V68" i="24"/>
  <c r="G69" i="24"/>
  <c r="I69" i="24"/>
  <c r="K69" i="24"/>
  <c r="M69" i="24"/>
  <c r="O69" i="24"/>
  <c r="Q69" i="24"/>
  <c r="V69" i="24"/>
  <c r="G70" i="24"/>
  <c r="I70" i="24"/>
  <c r="K70" i="24"/>
  <c r="M70" i="24"/>
  <c r="O70" i="24"/>
  <c r="Q70" i="24"/>
  <c r="V70" i="24"/>
  <c r="G71" i="24"/>
  <c r="I71" i="24"/>
  <c r="K71" i="24"/>
  <c r="M71" i="24"/>
  <c r="O71" i="24"/>
  <c r="Q71" i="24"/>
  <c r="V71" i="24"/>
  <c r="AF73" i="24"/>
  <c r="G139" i="23"/>
  <c r="G9" i="23"/>
  <c r="G8" i="23" s="1"/>
  <c r="I9" i="23"/>
  <c r="I8" i="23" s="1"/>
  <c r="K9" i="23"/>
  <c r="K8" i="23" s="1"/>
  <c r="M9" i="23"/>
  <c r="O9" i="23"/>
  <c r="O8" i="23" s="1"/>
  <c r="Q9" i="23"/>
  <c r="Q8" i="23" s="1"/>
  <c r="V9" i="23"/>
  <c r="V8" i="23" s="1"/>
  <c r="G10" i="23"/>
  <c r="M10" i="23" s="1"/>
  <c r="I10" i="23"/>
  <c r="K10" i="23"/>
  <c r="O10" i="23"/>
  <c r="Q10" i="23"/>
  <c r="V10" i="23"/>
  <c r="G11" i="23"/>
  <c r="M11" i="23" s="1"/>
  <c r="I11" i="23"/>
  <c r="K11" i="23"/>
  <c r="O11" i="23"/>
  <c r="Q11" i="23"/>
  <c r="V11" i="23"/>
  <c r="G12" i="23"/>
  <c r="I12" i="23"/>
  <c r="K12" i="23"/>
  <c r="M12" i="23"/>
  <c r="O12" i="23"/>
  <c r="Q12" i="23"/>
  <c r="V12" i="23"/>
  <c r="G13" i="23"/>
  <c r="M13" i="23" s="1"/>
  <c r="I13" i="23"/>
  <c r="K13" i="23"/>
  <c r="O13" i="23"/>
  <c r="Q13" i="23"/>
  <c r="V13" i="23"/>
  <c r="G15" i="23"/>
  <c r="I15" i="23"/>
  <c r="K15" i="23"/>
  <c r="M15" i="23"/>
  <c r="O15" i="23"/>
  <c r="Q15" i="23"/>
  <c r="V15" i="23"/>
  <c r="V14" i="23" s="1"/>
  <c r="G16" i="23"/>
  <c r="I16" i="23"/>
  <c r="K16" i="23"/>
  <c r="K14" i="23" s="1"/>
  <c r="M16" i="23"/>
  <c r="O16" i="23"/>
  <c r="Q16" i="23"/>
  <c r="V16" i="23"/>
  <c r="G17" i="23"/>
  <c r="M17" i="23" s="1"/>
  <c r="I17" i="23"/>
  <c r="K17" i="23"/>
  <c r="O17" i="23"/>
  <c r="Q17" i="23"/>
  <c r="V17" i="23"/>
  <c r="G18" i="23"/>
  <c r="I18" i="23"/>
  <c r="K18" i="23"/>
  <c r="M18" i="23"/>
  <c r="O18" i="23"/>
  <c r="O14" i="23" s="1"/>
  <c r="Q18" i="23"/>
  <c r="V18" i="23"/>
  <c r="G19" i="23"/>
  <c r="M19" i="23" s="1"/>
  <c r="I19" i="23"/>
  <c r="I14" i="23" s="1"/>
  <c r="K19" i="23"/>
  <c r="O19" i="23"/>
  <c r="Q19" i="23"/>
  <c r="V19" i="23"/>
  <c r="G20" i="23"/>
  <c r="M20" i="23" s="1"/>
  <c r="I20" i="23"/>
  <c r="K20" i="23"/>
  <c r="O20" i="23"/>
  <c r="Q20" i="23"/>
  <c r="V20" i="23"/>
  <c r="G21" i="23"/>
  <c r="I21" i="23"/>
  <c r="K21" i="23"/>
  <c r="M21" i="23"/>
  <c r="O21" i="23"/>
  <c r="Q21" i="23"/>
  <c r="V21" i="23"/>
  <c r="G22" i="23"/>
  <c r="I22" i="23"/>
  <c r="K22" i="23"/>
  <c r="M22" i="23"/>
  <c r="O22" i="23"/>
  <c r="Q22" i="23"/>
  <c r="V22" i="23"/>
  <c r="G23" i="23"/>
  <c r="I23" i="23"/>
  <c r="K23" i="23"/>
  <c r="M23" i="23"/>
  <c r="O23" i="23"/>
  <c r="Q23" i="23"/>
  <c r="V23" i="23"/>
  <c r="G24" i="23"/>
  <c r="I24" i="23"/>
  <c r="K24" i="23"/>
  <c r="M24" i="23"/>
  <c r="O24" i="23"/>
  <c r="Q24" i="23"/>
  <c r="V24" i="23"/>
  <c r="G25" i="23"/>
  <c r="I25" i="23"/>
  <c r="K25" i="23"/>
  <c r="M25" i="23"/>
  <c r="O25" i="23"/>
  <c r="Q25" i="23"/>
  <c r="V25" i="23"/>
  <c r="G26" i="23"/>
  <c r="M26" i="23" s="1"/>
  <c r="I26" i="23"/>
  <c r="K26" i="23"/>
  <c r="O26" i="23"/>
  <c r="Q26" i="23"/>
  <c r="V26" i="23"/>
  <c r="G27" i="23"/>
  <c r="M27" i="23" s="1"/>
  <c r="I27" i="23"/>
  <c r="K27" i="23"/>
  <c r="O27" i="23"/>
  <c r="Q27" i="23"/>
  <c r="Q14" i="23" s="1"/>
  <c r="V27" i="23"/>
  <c r="G28" i="23"/>
  <c r="I28" i="23"/>
  <c r="K28" i="23"/>
  <c r="M28" i="23"/>
  <c r="O28" i="23"/>
  <c r="Q28" i="23"/>
  <c r="V28" i="23"/>
  <c r="G29" i="23"/>
  <c r="M29" i="23" s="1"/>
  <c r="I29" i="23"/>
  <c r="K29" i="23"/>
  <c r="O29" i="23"/>
  <c r="Q29" i="23"/>
  <c r="V29" i="23"/>
  <c r="G30" i="23"/>
  <c r="I30" i="23"/>
  <c r="K30" i="23"/>
  <c r="M30" i="23"/>
  <c r="O30" i="23"/>
  <c r="Q30" i="23"/>
  <c r="V30" i="23"/>
  <c r="G31" i="23"/>
  <c r="I31" i="23"/>
  <c r="K31" i="23"/>
  <c r="M31" i="23"/>
  <c r="O31" i="23"/>
  <c r="Q31" i="23"/>
  <c r="V31" i="23"/>
  <c r="G32" i="23"/>
  <c r="I32" i="23"/>
  <c r="K32" i="23"/>
  <c r="M32" i="23"/>
  <c r="O32" i="23"/>
  <c r="Q32" i="23"/>
  <c r="V32" i="23"/>
  <c r="G33" i="23"/>
  <c r="M33" i="23" s="1"/>
  <c r="I33" i="23"/>
  <c r="K33" i="23"/>
  <c r="O33" i="23"/>
  <c r="Q33" i="23"/>
  <c r="V33" i="23"/>
  <c r="G34" i="23"/>
  <c r="I34" i="23"/>
  <c r="K34" i="23"/>
  <c r="M34" i="23"/>
  <c r="O34" i="23"/>
  <c r="Q34" i="23"/>
  <c r="V34" i="23"/>
  <c r="G35" i="23"/>
  <c r="M35" i="23" s="1"/>
  <c r="I35" i="23"/>
  <c r="K35" i="23"/>
  <c r="O35" i="23"/>
  <c r="Q35" i="23"/>
  <c r="V35" i="23"/>
  <c r="G36" i="23"/>
  <c r="M36" i="23" s="1"/>
  <c r="I36" i="23"/>
  <c r="K36" i="23"/>
  <c r="O36" i="23"/>
  <c r="Q36" i="23"/>
  <c r="V36" i="23"/>
  <c r="G37" i="23"/>
  <c r="I37" i="23"/>
  <c r="K37" i="23"/>
  <c r="M37" i="23"/>
  <c r="O37" i="23"/>
  <c r="Q37" i="23"/>
  <c r="V37" i="23"/>
  <c r="G39" i="23"/>
  <c r="I39" i="23"/>
  <c r="K39" i="23"/>
  <c r="M39" i="23"/>
  <c r="O39" i="23"/>
  <c r="Q39" i="23"/>
  <c r="V39" i="23"/>
  <c r="G41" i="23"/>
  <c r="I41" i="23"/>
  <c r="K41" i="23"/>
  <c r="M41" i="23"/>
  <c r="O41" i="23"/>
  <c r="Q41" i="23"/>
  <c r="V41" i="23"/>
  <c r="G42" i="23"/>
  <c r="I42" i="23"/>
  <c r="K42" i="23"/>
  <c r="M42" i="23"/>
  <c r="O42" i="23"/>
  <c r="Q42" i="23"/>
  <c r="V42" i="23"/>
  <c r="G43" i="23"/>
  <c r="I43" i="23"/>
  <c r="K43" i="23"/>
  <c r="M43" i="23"/>
  <c r="O43" i="23"/>
  <c r="Q43" i="23"/>
  <c r="V43" i="23"/>
  <c r="G44" i="23"/>
  <c r="M44" i="23" s="1"/>
  <c r="I44" i="23"/>
  <c r="K44" i="23"/>
  <c r="O44" i="23"/>
  <c r="Q44" i="23"/>
  <c r="V44" i="23"/>
  <c r="G45" i="23"/>
  <c r="M45" i="23" s="1"/>
  <c r="I45" i="23"/>
  <c r="K45" i="23"/>
  <c r="O45" i="23"/>
  <c r="Q45" i="23"/>
  <c r="V45" i="23"/>
  <c r="G46" i="23"/>
  <c r="I46" i="23"/>
  <c r="K46" i="23"/>
  <c r="M46" i="23"/>
  <c r="O46" i="23"/>
  <c r="Q46" i="23"/>
  <c r="V46" i="23"/>
  <c r="G47" i="23"/>
  <c r="M47" i="23" s="1"/>
  <c r="I47" i="23"/>
  <c r="K47" i="23"/>
  <c r="O47" i="23"/>
  <c r="Q47" i="23"/>
  <c r="V47" i="23"/>
  <c r="G48" i="23"/>
  <c r="I48" i="23"/>
  <c r="K48" i="23"/>
  <c r="M48" i="23"/>
  <c r="O48" i="23"/>
  <c r="Q48" i="23"/>
  <c r="V48" i="23"/>
  <c r="G49" i="23"/>
  <c r="I49" i="23"/>
  <c r="K49" i="23"/>
  <c r="M49" i="23"/>
  <c r="O49" i="23"/>
  <c r="Q49" i="23"/>
  <c r="V49" i="23"/>
  <c r="G50" i="23"/>
  <c r="I50" i="23"/>
  <c r="K50" i="23"/>
  <c r="M50" i="23"/>
  <c r="O50" i="23"/>
  <c r="Q50" i="23"/>
  <c r="V50" i="23"/>
  <c r="G51" i="23"/>
  <c r="M51" i="23" s="1"/>
  <c r="I51" i="23"/>
  <c r="K51" i="23"/>
  <c r="O51" i="23"/>
  <c r="Q51" i="23"/>
  <c r="V51" i="23"/>
  <c r="G52" i="23"/>
  <c r="I52" i="23"/>
  <c r="K52" i="23"/>
  <c r="M52" i="23"/>
  <c r="O52" i="23"/>
  <c r="Q52" i="23"/>
  <c r="V52" i="23"/>
  <c r="G53" i="23"/>
  <c r="M53" i="23" s="1"/>
  <c r="I53" i="23"/>
  <c r="K53" i="23"/>
  <c r="O53" i="23"/>
  <c r="Q53" i="23"/>
  <c r="V53" i="23"/>
  <c r="G54" i="23"/>
  <c r="M54" i="23" s="1"/>
  <c r="I54" i="23"/>
  <c r="K54" i="23"/>
  <c r="O54" i="23"/>
  <c r="Q54" i="23"/>
  <c r="V54" i="23"/>
  <c r="G55" i="23"/>
  <c r="I55" i="23"/>
  <c r="K55" i="23"/>
  <c r="M55" i="23"/>
  <c r="O55" i="23"/>
  <c r="Q55" i="23"/>
  <c r="V55" i="23"/>
  <c r="G56" i="23"/>
  <c r="I56" i="23"/>
  <c r="K56" i="23"/>
  <c r="M56" i="23"/>
  <c r="O56" i="23"/>
  <c r="Q56" i="23"/>
  <c r="V56" i="23"/>
  <c r="G57" i="23"/>
  <c r="I57" i="23"/>
  <c r="K57" i="23"/>
  <c r="M57" i="23"/>
  <c r="O57" i="23"/>
  <c r="Q57" i="23"/>
  <c r="V57" i="23"/>
  <c r="G58" i="23"/>
  <c r="I58" i="23"/>
  <c r="K58" i="23"/>
  <c r="M58" i="23"/>
  <c r="O58" i="23"/>
  <c r="Q58" i="23"/>
  <c r="V58" i="23"/>
  <c r="G59" i="23"/>
  <c r="I59" i="23"/>
  <c r="K59" i="23"/>
  <c r="M59" i="23"/>
  <c r="O59" i="23"/>
  <c r="Q59" i="23"/>
  <c r="V59" i="23"/>
  <c r="G60" i="23"/>
  <c r="M60" i="23" s="1"/>
  <c r="I60" i="23"/>
  <c r="K60" i="23"/>
  <c r="O60" i="23"/>
  <c r="Q60" i="23"/>
  <c r="V60" i="23"/>
  <c r="G61" i="23"/>
  <c r="M61" i="23" s="1"/>
  <c r="I61" i="23"/>
  <c r="K61" i="23"/>
  <c r="O61" i="23"/>
  <c r="Q61" i="23"/>
  <c r="V61" i="23"/>
  <c r="G62" i="23"/>
  <c r="M62" i="23" s="1"/>
  <c r="I62" i="23"/>
  <c r="K62" i="23"/>
  <c r="O62" i="23"/>
  <c r="Q62" i="23"/>
  <c r="V62" i="23"/>
  <c r="G63" i="23"/>
  <c r="M63" i="23" s="1"/>
  <c r="I63" i="23"/>
  <c r="K63" i="23"/>
  <c r="O63" i="23"/>
  <c r="Q63" i="23"/>
  <c r="V63" i="23"/>
  <c r="G64" i="23"/>
  <c r="I64" i="23"/>
  <c r="K64" i="23"/>
  <c r="M64" i="23"/>
  <c r="O64" i="23"/>
  <c r="Q64" i="23"/>
  <c r="V64" i="23"/>
  <c r="G65" i="23"/>
  <c r="I65" i="23"/>
  <c r="K65" i="23"/>
  <c r="M65" i="23"/>
  <c r="O65" i="23"/>
  <c r="Q65" i="23"/>
  <c r="V65" i="23"/>
  <c r="G66" i="23"/>
  <c r="I66" i="23"/>
  <c r="K66" i="23"/>
  <c r="M66" i="23"/>
  <c r="O66" i="23"/>
  <c r="Q66" i="23"/>
  <c r="V66" i="23"/>
  <c r="G67" i="23"/>
  <c r="M67" i="23" s="1"/>
  <c r="I67" i="23"/>
  <c r="K67" i="23"/>
  <c r="O67" i="23"/>
  <c r="Q67" i="23"/>
  <c r="V67" i="23"/>
  <c r="G68" i="23"/>
  <c r="I68" i="23"/>
  <c r="K68" i="23"/>
  <c r="M68" i="23"/>
  <c r="O68" i="23"/>
  <c r="Q68" i="23"/>
  <c r="V68" i="23"/>
  <c r="G69" i="23"/>
  <c r="M69" i="23" s="1"/>
  <c r="I69" i="23"/>
  <c r="K69" i="23"/>
  <c r="O69" i="23"/>
  <c r="Q69" i="23"/>
  <c r="V69" i="23"/>
  <c r="G70" i="23"/>
  <c r="M70" i="23" s="1"/>
  <c r="I70" i="23"/>
  <c r="K70" i="23"/>
  <c r="O70" i="23"/>
  <c r="Q70" i="23"/>
  <c r="V70" i="23"/>
  <c r="G71" i="23"/>
  <c r="M71" i="23" s="1"/>
  <c r="I71" i="23"/>
  <c r="K71" i="23"/>
  <c r="O71" i="23"/>
  <c r="Q71" i="23"/>
  <c r="V71" i="23"/>
  <c r="G72" i="23"/>
  <c r="I72" i="23"/>
  <c r="K72" i="23"/>
  <c r="M72" i="23"/>
  <c r="O72" i="23"/>
  <c r="Q72" i="23"/>
  <c r="V72" i="23"/>
  <c r="G73" i="23"/>
  <c r="I73" i="23"/>
  <c r="K73" i="23"/>
  <c r="M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M77" i="23" s="1"/>
  <c r="I77" i="23"/>
  <c r="K77" i="23"/>
  <c r="O77" i="23"/>
  <c r="Q77" i="23"/>
  <c r="V77" i="23"/>
  <c r="G78" i="23"/>
  <c r="M78" i="23" s="1"/>
  <c r="I78" i="23"/>
  <c r="K78" i="23"/>
  <c r="O78" i="23"/>
  <c r="Q78" i="23"/>
  <c r="V78" i="23"/>
  <c r="G79" i="23"/>
  <c r="M79" i="23" s="1"/>
  <c r="I79" i="23"/>
  <c r="K79" i="23"/>
  <c r="O79" i="23"/>
  <c r="Q79" i="23"/>
  <c r="V79" i="23"/>
  <c r="G80" i="23"/>
  <c r="I80" i="23"/>
  <c r="K80" i="23"/>
  <c r="M80" i="23"/>
  <c r="O80" i="23"/>
  <c r="Q80" i="23"/>
  <c r="V80" i="23"/>
  <c r="G81" i="23"/>
  <c r="I81" i="23"/>
  <c r="K81" i="23"/>
  <c r="M81" i="23"/>
  <c r="O81" i="23"/>
  <c r="Q81" i="23"/>
  <c r="V81" i="23"/>
  <c r="G82" i="23"/>
  <c r="I82" i="23"/>
  <c r="K82" i="23"/>
  <c r="M82" i="23"/>
  <c r="O82" i="23"/>
  <c r="Q82" i="23"/>
  <c r="V82" i="23"/>
  <c r="G83" i="23"/>
  <c r="M83" i="23" s="1"/>
  <c r="I83" i="23"/>
  <c r="K83" i="23"/>
  <c r="O83" i="23"/>
  <c r="Q83" i="23"/>
  <c r="V83" i="23"/>
  <c r="G84" i="23"/>
  <c r="I84" i="23"/>
  <c r="K84" i="23"/>
  <c r="M84" i="23"/>
  <c r="O84" i="23"/>
  <c r="Q84" i="23"/>
  <c r="V84" i="23"/>
  <c r="G85" i="23"/>
  <c r="M85" i="23" s="1"/>
  <c r="I85" i="23"/>
  <c r="K85" i="23"/>
  <c r="O85" i="23"/>
  <c r="Q85" i="23"/>
  <c r="V85" i="23"/>
  <c r="G86" i="23"/>
  <c r="M86" i="23" s="1"/>
  <c r="I86" i="23"/>
  <c r="K86" i="23"/>
  <c r="O86" i="23"/>
  <c r="Q86" i="23"/>
  <c r="V86" i="23"/>
  <c r="G87" i="23"/>
  <c r="M87" i="23" s="1"/>
  <c r="I87" i="23"/>
  <c r="K87" i="23"/>
  <c r="O87" i="23"/>
  <c r="Q87" i="23"/>
  <c r="V87" i="23"/>
  <c r="G88" i="23"/>
  <c r="I88" i="23"/>
  <c r="K88" i="23"/>
  <c r="M88" i="23"/>
  <c r="O88" i="23"/>
  <c r="Q88" i="23"/>
  <c r="V88" i="23"/>
  <c r="G89" i="23"/>
  <c r="I89" i="23"/>
  <c r="K89" i="23"/>
  <c r="M89" i="23"/>
  <c r="O89" i="23"/>
  <c r="Q89" i="23"/>
  <c r="V89" i="23"/>
  <c r="G90" i="23"/>
  <c r="I90" i="23"/>
  <c r="K90" i="23"/>
  <c r="M90" i="23"/>
  <c r="O90" i="23"/>
  <c r="Q90" i="23"/>
  <c r="V90" i="23"/>
  <c r="G91" i="23"/>
  <c r="I91" i="23"/>
  <c r="K91" i="23"/>
  <c r="M91" i="23"/>
  <c r="O91" i="23"/>
  <c r="Q91" i="23"/>
  <c r="V91" i="23"/>
  <c r="G92" i="23"/>
  <c r="M92" i="23" s="1"/>
  <c r="I92" i="23"/>
  <c r="K92" i="23"/>
  <c r="O92" i="23"/>
  <c r="Q92" i="23"/>
  <c r="V92" i="23"/>
  <c r="G93" i="23"/>
  <c r="M93" i="23" s="1"/>
  <c r="I93" i="23"/>
  <c r="K93" i="23"/>
  <c r="O93" i="23"/>
  <c r="Q93" i="23"/>
  <c r="V93" i="23"/>
  <c r="G94" i="23"/>
  <c r="M94" i="23" s="1"/>
  <c r="I94" i="23"/>
  <c r="K94" i="23"/>
  <c r="O94" i="23"/>
  <c r="Q94" i="23"/>
  <c r="V94" i="23"/>
  <c r="G95" i="23"/>
  <c r="M95" i="23" s="1"/>
  <c r="I95" i="23"/>
  <c r="K95" i="23"/>
  <c r="O95" i="23"/>
  <c r="Q95" i="23"/>
  <c r="V95" i="23"/>
  <c r="G96" i="23"/>
  <c r="I96" i="23"/>
  <c r="K96" i="23"/>
  <c r="M96" i="23"/>
  <c r="O96" i="23"/>
  <c r="Q96" i="23"/>
  <c r="V96" i="23"/>
  <c r="G97" i="23"/>
  <c r="I97" i="23"/>
  <c r="K97" i="23"/>
  <c r="M97" i="23"/>
  <c r="O97" i="23"/>
  <c r="Q97" i="23"/>
  <c r="V97" i="23"/>
  <c r="G98" i="23"/>
  <c r="I98" i="23"/>
  <c r="K98" i="23"/>
  <c r="M98" i="23"/>
  <c r="O98" i="23"/>
  <c r="Q98" i="23"/>
  <c r="V98" i="23"/>
  <c r="G99" i="23"/>
  <c r="M99" i="23" s="1"/>
  <c r="I99" i="23"/>
  <c r="K99" i="23"/>
  <c r="O99" i="23"/>
  <c r="Q99" i="23"/>
  <c r="V99" i="23"/>
  <c r="G100" i="23"/>
  <c r="I100" i="23"/>
  <c r="K100" i="23"/>
  <c r="M100" i="23"/>
  <c r="O100" i="23"/>
  <c r="Q100" i="23"/>
  <c r="V100" i="23"/>
  <c r="G101" i="23"/>
  <c r="M101" i="23" s="1"/>
  <c r="I101" i="23"/>
  <c r="K101" i="23"/>
  <c r="O101" i="23"/>
  <c r="Q101" i="23"/>
  <c r="V101" i="23"/>
  <c r="G102" i="23"/>
  <c r="M102" i="23" s="1"/>
  <c r="I102" i="23"/>
  <c r="K102" i="23"/>
  <c r="O102" i="23"/>
  <c r="Q102" i="23"/>
  <c r="V102" i="23"/>
  <c r="G103" i="23"/>
  <c r="M103" i="23" s="1"/>
  <c r="I103" i="23"/>
  <c r="K103" i="23"/>
  <c r="O103" i="23"/>
  <c r="Q103" i="23"/>
  <c r="V103" i="23"/>
  <c r="G104" i="23"/>
  <c r="I104" i="23"/>
  <c r="K104" i="23"/>
  <c r="M104" i="23"/>
  <c r="O104" i="23"/>
  <c r="Q104" i="23"/>
  <c r="V104" i="23"/>
  <c r="G105" i="23"/>
  <c r="I105" i="23"/>
  <c r="K105" i="23"/>
  <c r="M105" i="23"/>
  <c r="O105" i="23"/>
  <c r="Q105" i="23"/>
  <c r="V105" i="23"/>
  <c r="G106" i="23"/>
  <c r="I106" i="23"/>
  <c r="K106" i="23"/>
  <c r="M106" i="23"/>
  <c r="O106" i="23"/>
  <c r="Q106" i="23"/>
  <c r="V106" i="23"/>
  <c r="G107" i="23"/>
  <c r="I107" i="23"/>
  <c r="K107" i="23"/>
  <c r="M107" i="23"/>
  <c r="O107" i="23"/>
  <c r="Q107" i="23"/>
  <c r="V107" i="23"/>
  <c r="G108" i="23"/>
  <c r="M108" i="23" s="1"/>
  <c r="I108" i="23"/>
  <c r="K108" i="23"/>
  <c r="O108" i="23"/>
  <c r="Q108" i="23"/>
  <c r="V108" i="23"/>
  <c r="G109" i="23"/>
  <c r="M109" i="23" s="1"/>
  <c r="I109" i="23"/>
  <c r="K109" i="23"/>
  <c r="O109" i="23"/>
  <c r="Q109" i="23"/>
  <c r="V109" i="23"/>
  <c r="G110" i="23"/>
  <c r="M110" i="23" s="1"/>
  <c r="I110" i="23"/>
  <c r="K110" i="23"/>
  <c r="O110" i="23"/>
  <c r="Q110" i="23"/>
  <c r="V110" i="23"/>
  <c r="G111" i="23"/>
  <c r="M111" i="23" s="1"/>
  <c r="I111" i="23"/>
  <c r="K111" i="23"/>
  <c r="O111" i="23"/>
  <c r="Q111" i="23"/>
  <c r="V111" i="23"/>
  <c r="G112" i="23"/>
  <c r="I112" i="23"/>
  <c r="K112" i="23"/>
  <c r="M112" i="23"/>
  <c r="O112" i="23"/>
  <c r="Q112" i="23"/>
  <c r="V112" i="23"/>
  <c r="G113" i="23"/>
  <c r="I113" i="23"/>
  <c r="K113" i="23"/>
  <c r="M113" i="23"/>
  <c r="O113" i="23"/>
  <c r="Q113" i="23"/>
  <c r="V113" i="23"/>
  <c r="G114" i="23"/>
  <c r="I114" i="23"/>
  <c r="K114" i="23"/>
  <c r="M114" i="23"/>
  <c r="O114" i="23"/>
  <c r="Q114" i="23"/>
  <c r="V114" i="23"/>
  <c r="G115" i="23"/>
  <c r="M115" i="23" s="1"/>
  <c r="I115" i="23"/>
  <c r="K115" i="23"/>
  <c r="O115" i="23"/>
  <c r="Q115" i="23"/>
  <c r="V115" i="23"/>
  <c r="G116" i="23"/>
  <c r="I116" i="23"/>
  <c r="K116" i="23"/>
  <c r="M116" i="23"/>
  <c r="O116" i="23"/>
  <c r="Q116" i="23"/>
  <c r="V116" i="23"/>
  <c r="G117" i="23"/>
  <c r="M117" i="23" s="1"/>
  <c r="I117" i="23"/>
  <c r="K117" i="23"/>
  <c r="O117" i="23"/>
  <c r="Q117" i="23"/>
  <c r="V117" i="23"/>
  <c r="G118" i="23"/>
  <c r="M118" i="23" s="1"/>
  <c r="I118" i="23"/>
  <c r="K118" i="23"/>
  <c r="O118" i="23"/>
  <c r="Q118" i="23"/>
  <c r="V118" i="23"/>
  <c r="G119" i="23"/>
  <c r="M119" i="23" s="1"/>
  <c r="I119" i="23"/>
  <c r="K119" i="23"/>
  <c r="O119" i="23"/>
  <c r="Q119" i="23"/>
  <c r="V119" i="23"/>
  <c r="G120" i="23"/>
  <c r="I120" i="23"/>
  <c r="K120" i="23"/>
  <c r="M120" i="23"/>
  <c r="O120" i="23"/>
  <c r="Q120" i="23"/>
  <c r="V120" i="23"/>
  <c r="G121" i="23"/>
  <c r="I121" i="23"/>
  <c r="K121" i="23"/>
  <c r="M121" i="23"/>
  <c r="O121" i="23"/>
  <c r="Q121" i="23"/>
  <c r="V121" i="23"/>
  <c r="G122" i="23"/>
  <c r="I122" i="23"/>
  <c r="K122" i="23"/>
  <c r="M122" i="23"/>
  <c r="O122" i="23"/>
  <c r="Q122" i="23"/>
  <c r="V122" i="23"/>
  <c r="G123" i="23"/>
  <c r="I123" i="23"/>
  <c r="K123" i="23"/>
  <c r="M123" i="23"/>
  <c r="O123" i="23"/>
  <c r="Q123" i="23"/>
  <c r="V123" i="23"/>
  <c r="G124" i="23"/>
  <c r="M124" i="23" s="1"/>
  <c r="I124" i="23"/>
  <c r="K124" i="23"/>
  <c r="O124" i="23"/>
  <c r="Q124" i="23"/>
  <c r="V124" i="23"/>
  <c r="G125" i="23"/>
  <c r="M125" i="23" s="1"/>
  <c r="I125" i="23"/>
  <c r="K125" i="23"/>
  <c r="O125" i="23"/>
  <c r="Q125" i="23"/>
  <c r="V125" i="23"/>
  <c r="G126" i="23"/>
  <c r="M126" i="23" s="1"/>
  <c r="I126" i="23"/>
  <c r="K126" i="23"/>
  <c r="O126" i="23"/>
  <c r="Q126" i="23"/>
  <c r="V126" i="23"/>
  <c r="G127" i="23"/>
  <c r="M127" i="23" s="1"/>
  <c r="I127" i="23"/>
  <c r="K127" i="23"/>
  <c r="O127" i="23"/>
  <c r="Q127" i="23"/>
  <c r="V127" i="23"/>
  <c r="G128" i="23"/>
  <c r="I128" i="23"/>
  <c r="K128" i="23"/>
  <c r="M128" i="23"/>
  <c r="O128" i="23"/>
  <c r="Q128" i="23"/>
  <c r="V128" i="23"/>
  <c r="G129" i="23"/>
  <c r="I129" i="23"/>
  <c r="K129" i="23"/>
  <c r="M129" i="23"/>
  <c r="O129" i="23"/>
  <c r="Q129" i="23"/>
  <c r="V129" i="23"/>
  <c r="G130" i="23"/>
  <c r="I130" i="23"/>
  <c r="K130" i="23"/>
  <c r="M130" i="23"/>
  <c r="O130" i="23"/>
  <c r="Q130" i="23"/>
  <c r="V130" i="23"/>
  <c r="G131" i="23"/>
  <c r="M131" i="23" s="1"/>
  <c r="I131" i="23"/>
  <c r="K131" i="23"/>
  <c r="O131" i="23"/>
  <c r="Q131" i="23"/>
  <c r="V131" i="23"/>
  <c r="G132" i="23"/>
  <c r="I132" i="23"/>
  <c r="K132" i="23"/>
  <c r="M132" i="23"/>
  <c r="O132" i="23"/>
  <c r="Q132" i="23"/>
  <c r="V132" i="23"/>
  <c r="G133" i="23"/>
  <c r="M133" i="23" s="1"/>
  <c r="I133" i="23"/>
  <c r="K133" i="23"/>
  <c r="O133" i="23"/>
  <c r="Q133" i="23"/>
  <c r="V133" i="23"/>
  <c r="G134" i="23"/>
  <c r="Q134" i="23"/>
  <c r="V134" i="23"/>
  <c r="G135" i="23"/>
  <c r="M135" i="23" s="1"/>
  <c r="M134" i="23" s="1"/>
  <c r="I135" i="23"/>
  <c r="I134" i="23" s="1"/>
  <c r="K135" i="23"/>
  <c r="K134" i="23" s="1"/>
  <c r="O135" i="23"/>
  <c r="O134" i="23" s="1"/>
  <c r="Q135" i="23"/>
  <c r="V135" i="23"/>
  <c r="G136" i="23"/>
  <c r="I136" i="23"/>
  <c r="K136" i="23"/>
  <c r="M136" i="23"/>
  <c r="O136" i="23"/>
  <c r="Q136" i="23"/>
  <c r="V136" i="23"/>
  <c r="AF139" i="23"/>
  <c r="G55" i="22"/>
  <c r="BA39" i="22"/>
  <c r="BA37" i="22"/>
  <c r="BA35" i="22"/>
  <c r="BA33" i="22"/>
  <c r="BA24" i="22"/>
  <c r="BA22" i="22"/>
  <c r="BA20" i="22"/>
  <c r="BA18" i="22"/>
  <c r="BA16" i="22"/>
  <c r="BA14" i="22"/>
  <c r="BA10" i="22"/>
  <c r="G9" i="22"/>
  <c r="I9" i="22"/>
  <c r="K9" i="22"/>
  <c r="M9" i="22"/>
  <c r="O9" i="22"/>
  <c r="Q9" i="22"/>
  <c r="Q8" i="22" s="1"/>
  <c r="V9" i="22"/>
  <c r="V8" i="22" s="1"/>
  <c r="G11" i="22"/>
  <c r="I11" i="22"/>
  <c r="I8" i="22" s="1"/>
  <c r="K11" i="22"/>
  <c r="K8" i="22" s="1"/>
  <c r="M11" i="22"/>
  <c r="O11" i="22"/>
  <c r="Q11" i="22"/>
  <c r="V11" i="22"/>
  <c r="G13" i="22"/>
  <c r="I13" i="22"/>
  <c r="K13" i="22"/>
  <c r="M13" i="22"/>
  <c r="O13" i="22"/>
  <c r="Q13" i="22"/>
  <c r="V13" i="22"/>
  <c r="G15" i="22"/>
  <c r="I15" i="22"/>
  <c r="K15" i="22"/>
  <c r="M15" i="22"/>
  <c r="O15" i="22"/>
  <c r="O8" i="22" s="1"/>
  <c r="Q15" i="22"/>
  <c r="V15" i="22"/>
  <c r="G17" i="22"/>
  <c r="M17" i="22" s="1"/>
  <c r="I17" i="22"/>
  <c r="K17" i="22"/>
  <c r="O17" i="22"/>
  <c r="Q17" i="22"/>
  <c r="V17" i="22"/>
  <c r="G19" i="22"/>
  <c r="M19" i="22" s="1"/>
  <c r="I19" i="22"/>
  <c r="K19" i="22"/>
  <c r="O19" i="22"/>
  <c r="Q19" i="22"/>
  <c r="V19" i="22"/>
  <c r="G21" i="22"/>
  <c r="I21" i="22"/>
  <c r="K21" i="22"/>
  <c r="M21" i="22"/>
  <c r="O21" i="22"/>
  <c r="Q21" i="22"/>
  <c r="V21" i="22"/>
  <c r="G23" i="22"/>
  <c r="I23" i="22"/>
  <c r="K23" i="22"/>
  <c r="M23" i="22"/>
  <c r="O23" i="22"/>
  <c r="Q23" i="22"/>
  <c r="V23" i="22"/>
  <c r="G25" i="22"/>
  <c r="M25" i="22" s="1"/>
  <c r="I25" i="22"/>
  <c r="K25" i="22"/>
  <c r="O25" i="22"/>
  <c r="Q25" i="22"/>
  <c r="V25" i="22"/>
  <c r="G26" i="22"/>
  <c r="I26" i="22"/>
  <c r="K26" i="22"/>
  <c r="M26" i="22"/>
  <c r="O26" i="22"/>
  <c r="Q26" i="22"/>
  <c r="V26" i="22"/>
  <c r="G27" i="22"/>
  <c r="I27" i="22"/>
  <c r="K27" i="22"/>
  <c r="M27" i="22"/>
  <c r="O27" i="22"/>
  <c r="Q27" i="22"/>
  <c r="V27" i="22"/>
  <c r="G28" i="22"/>
  <c r="M28" i="22" s="1"/>
  <c r="I28" i="22"/>
  <c r="K28" i="22"/>
  <c r="O28" i="22"/>
  <c r="Q28" i="22"/>
  <c r="V28" i="22"/>
  <c r="G29" i="22"/>
  <c r="M29" i="22" s="1"/>
  <c r="I29" i="22"/>
  <c r="K29" i="22"/>
  <c r="O29" i="22"/>
  <c r="Q29" i="22"/>
  <c r="V29" i="22"/>
  <c r="G30" i="22"/>
  <c r="M30" i="22" s="1"/>
  <c r="I30" i="22"/>
  <c r="K30" i="22"/>
  <c r="O30" i="22"/>
  <c r="Q30" i="22"/>
  <c r="V30" i="22"/>
  <c r="G31" i="22"/>
  <c r="M31" i="22" s="1"/>
  <c r="I31" i="22"/>
  <c r="K31" i="22"/>
  <c r="O31" i="22"/>
  <c r="Q31" i="22"/>
  <c r="V31" i="22"/>
  <c r="G32" i="22"/>
  <c r="G8" i="22" s="1"/>
  <c r="I32" i="22"/>
  <c r="K32" i="22"/>
  <c r="O32" i="22"/>
  <c r="Q32" i="22"/>
  <c r="V32" i="22"/>
  <c r="G34" i="22"/>
  <c r="I34" i="22"/>
  <c r="K34" i="22"/>
  <c r="M34" i="22"/>
  <c r="O34" i="22"/>
  <c r="Q34" i="22"/>
  <c r="V34" i="22"/>
  <c r="G36" i="22"/>
  <c r="I36" i="22"/>
  <c r="K36" i="22"/>
  <c r="M36" i="22"/>
  <c r="O36" i="22"/>
  <c r="Q36" i="22"/>
  <c r="V36" i="22"/>
  <c r="G38" i="22"/>
  <c r="I38" i="22"/>
  <c r="K38" i="22"/>
  <c r="M38" i="22"/>
  <c r="O38" i="22"/>
  <c r="Q38" i="22"/>
  <c r="V38" i="22"/>
  <c r="G40" i="22"/>
  <c r="I40" i="22"/>
  <c r="K40" i="22"/>
  <c r="M40" i="22"/>
  <c r="O40" i="22"/>
  <c r="Q40" i="22"/>
  <c r="V40" i="22"/>
  <c r="G41" i="22"/>
  <c r="M41" i="22" s="1"/>
  <c r="I41" i="22"/>
  <c r="K41" i="22"/>
  <c r="O41" i="22"/>
  <c r="Q41" i="22"/>
  <c r="V41" i="22"/>
  <c r="G42" i="22"/>
  <c r="M42" i="22" s="1"/>
  <c r="I42" i="22"/>
  <c r="K42" i="22"/>
  <c r="O42" i="22"/>
  <c r="Q42" i="22"/>
  <c r="V42" i="22"/>
  <c r="G43" i="22"/>
  <c r="I43" i="22"/>
  <c r="K43" i="22"/>
  <c r="M43" i="22"/>
  <c r="O43" i="22"/>
  <c r="Q43" i="22"/>
  <c r="V43" i="22"/>
  <c r="G44" i="22"/>
  <c r="I44" i="22"/>
  <c r="K44" i="22"/>
  <c r="M44" i="22"/>
  <c r="O44" i="22"/>
  <c r="Q44" i="22"/>
  <c r="V44" i="22"/>
  <c r="G45" i="22"/>
  <c r="M45" i="22" s="1"/>
  <c r="I45" i="22"/>
  <c r="K45" i="22"/>
  <c r="O45" i="22"/>
  <c r="Q45" i="22"/>
  <c r="V45" i="22"/>
  <c r="G46" i="22"/>
  <c r="I46" i="22"/>
  <c r="K46" i="22"/>
  <c r="M46" i="22"/>
  <c r="O46" i="22"/>
  <c r="Q46" i="22"/>
  <c r="V46" i="22"/>
  <c r="G47" i="22"/>
  <c r="I47" i="22"/>
  <c r="K47" i="22"/>
  <c r="M47" i="22"/>
  <c r="O47" i="22"/>
  <c r="Q47" i="22"/>
  <c r="V47" i="22"/>
  <c r="G48" i="22"/>
  <c r="M48" i="22" s="1"/>
  <c r="I48" i="22"/>
  <c r="K48" i="22"/>
  <c r="O48" i="22"/>
  <c r="Q48" i="22"/>
  <c r="V48" i="22"/>
  <c r="G49" i="22"/>
  <c r="M49" i="22" s="1"/>
  <c r="I49" i="22"/>
  <c r="K49" i="22"/>
  <c r="O49" i="22"/>
  <c r="Q49" i="22"/>
  <c r="V49" i="22"/>
  <c r="G50" i="22"/>
  <c r="M50" i="22" s="1"/>
  <c r="I50" i="22"/>
  <c r="K50" i="22"/>
  <c r="O50" i="22"/>
  <c r="Q50" i="22"/>
  <c r="V50" i="22"/>
  <c r="G51" i="22"/>
  <c r="M51" i="22" s="1"/>
  <c r="I51" i="22"/>
  <c r="K51" i="22"/>
  <c r="O51" i="22"/>
  <c r="Q51" i="22"/>
  <c r="V51" i="22"/>
  <c r="G52" i="22"/>
  <c r="M52" i="22" s="1"/>
  <c r="I52" i="22"/>
  <c r="K52" i="22"/>
  <c r="O52" i="22"/>
  <c r="Q52" i="22"/>
  <c r="V52" i="22"/>
  <c r="G53" i="22"/>
  <c r="I53" i="22"/>
  <c r="K53" i="22"/>
  <c r="M53" i="22"/>
  <c r="O53" i="22"/>
  <c r="Q53" i="22"/>
  <c r="V53" i="22"/>
  <c r="AF55" i="22"/>
  <c r="G77" i="21"/>
  <c r="BA26" i="21"/>
  <c r="BA24" i="21"/>
  <c r="BA22" i="21"/>
  <c r="BA13" i="21"/>
  <c r="G8" i="21"/>
  <c r="G9" i="21"/>
  <c r="I9" i="21"/>
  <c r="I8" i="21" s="1"/>
  <c r="K9" i="21"/>
  <c r="K8" i="21" s="1"/>
  <c r="M9" i="21"/>
  <c r="M8" i="21" s="1"/>
  <c r="O9" i="21"/>
  <c r="O8" i="21" s="1"/>
  <c r="Q9" i="21"/>
  <c r="V9" i="21"/>
  <c r="G10" i="21"/>
  <c r="I10" i="21"/>
  <c r="K10" i="21"/>
  <c r="M10" i="21"/>
  <c r="O10" i="21"/>
  <c r="Q10" i="21"/>
  <c r="Q8" i="21" s="1"/>
  <c r="V10" i="21"/>
  <c r="G12" i="21"/>
  <c r="I12" i="21"/>
  <c r="K12" i="21"/>
  <c r="M12" i="21"/>
  <c r="O12" i="21"/>
  <c r="Q12" i="21"/>
  <c r="V12" i="21"/>
  <c r="V8" i="21" s="1"/>
  <c r="G14" i="21"/>
  <c r="I14" i="21"/>
  <c r="K14" i="21"/>
  <c r="M14" i="21"/>
  <c r="O14" i="21"/>
  <c r="Q14" i="21"/>
  <c r="V14" i="21"/>
  <c r="G15" i="21"/>
  <c r="G16" i="21"/>
  <c r="M16" i="21" s="1"/>
  <c r="I16" i="21"/>
  <c r="I15" i="21" s="1"/>
  <c r="K16" i="21"/>
  <c r="O16" i="21"/>
  <c r="Q16" i="21"/>
  <c r="V16" i="21"/>
  <c r="V15" i="21" s="1"/>
  <c r="G17" i="21"/>
  <c r="M17" i="21" s="1"/>
  <c r="I17" i="21"/>
  <c r="K17" i="21"/>
  <c r="K15" i="21" s="1"/>
  <c r="O17" i="21"/>
  <c r="Q17" i="21"/>
  <c r="V17" i="21"/>
  <c r="G18" i="21"/>
  <c r="I18" i="21"/>
  <c r="K18" i="21"/>
  <c r="M18" i="21"/>
  <c r="O18" i="21"/>
  <c r="Q18" i="21"/>
  <c r="V18" i="21"/>
  <c r="G19" i="21"/>
  <c r="I19" i="21"/>
  <c r="K19" i="21"/>
  <c r="M19" i="21"/>
  <c r="O19" i="21"/>
  <c r="O15" i="21" s="1"/>
  <c r="Q19" i="21"/>
  <c r="V19" i="21"/>
  <c r="G20" i="21"/>
  <c r="I20" i="21"/>
  <c r="K20" i="21"/>
  <c r="M20" i="21"/>
  <c r="O20" i="21"/>
  <c r="Q20" i="21"/>
  <c r="Q15" i="21" s="1"/>
  <c r="V20" i="21"/>
  <c r="G21" i="21"/>
  <c r="I21" i="21"/>
  <c r="K21" i="21"/>
  <c r="M21" i="21"/>
  <c r="O21" i="21"/>
  <c r="Q21" i="21"/>
  <c r="V21" i="21"/>
  <c r="G23" i="21"/>
  <c r="I23" i="21"/>
  <c r="K23" i="21"/>
  <c r="M23" i="21"/>
  <c r="O23" i="21"/>
  <c r="Q23" i="21"/>
  <c r="V23" i="21"/>
  <c r="G25" i="21"/>
  <c r="M25" i="21" s="1"/>
  <c r="I25" i="21"/>
  <c r="K25" i="21"/>
  <c r="O25" i="21"/>
  <c r="Q25" i="21"/>
  <c r="V25" i="21"/>
  <c r="I27" i="21"/>
  <c r="G28" i="21"/>
  <c r="M28" i="21" s="1"/>
  <c r="I28" i="21"/>
  <c r="K28" i="21"/>
  <c r="K27" i="21" s="1"/>
  <c r="O28" i="21"/>
  <c r="Q28" i="21"/>
  <c r="V28" i="21"/>
  <c r="G29" i="21"/>
  <c r="G27" i="21" s="1"/>
  <c r="I29" i="21"/>
  <c r="K29" i="21"/>
  <c r="O29" i="21"/>
  <c r="Q29" i="21"/>
  <c r="V29" i="21"/>
  <c r="G30" i="21"/>
  <c r="I30" i="21"/>
  <c r="K30" i="21"/>
  <c r="M30" i="21"/>
  <c r="O30" i="21"/>
  <c r="O27" i="21" s="1"/>
  <c r="Q30" i="21"/>
  <c r="V30" i="21"/>
  <c r="G32" i="21"/>
  <c r="I32" i="21"/>
  <c r="K32" i="21"/>
  <c r="M32" i="21"/>
  <c r="O32" i="21"/>
  <c r="Q32" i="21"/>
  <c r="Q27" i="21" s="1"/>
  <c r="V32" i="21"/>
  <c r="G34" i="21"/>
  <c r="I34" i="21"/>
  <c r="K34" i="21"/>
  <c r="M34" i="21"/>
  <c r="O34" i="21"/>
  <c r="Q34" i="21"/>
  <c r="V34" i="21"/>
  <c r="V27" i="21" s="1"/>
  <c r="G36" i="21"/>
  <c r="I36" i="21"/>
  <c r="K36" i="21"/>
  <c r="M36" i="21"/>
  <c r="O36" i="21"/>
  <c r="Q36" i="21"/>
  <c r="V36" i="21"/>
  <c r="G37" i="21"/>
  <c r="M37" i="21" s="1"/>
  <c r="I37" i="21"/>
  <c r="K37" i="21"/>
  <c r="O37" i="21"/>
  <c r="Q37" i="21"/>
  <c r="V37" i="21"/>
  <c r="G38" i="21"/>
  <c r="M38" i="21" s="1"/>
  <c r="I38" i="21"/>
  <c r="K38" i="21"/>
  <c r="O38" i="21"/>
  <c r="Q38" i="21"/>
  <c r="V38" i="21"/>
  <c r="G40" i="21"/>
  <c r="M40" i="21" s="1"/>
  <c r="I40" i="21"/>
  <c r="K40" i="21"/>
  <c r="O40" i="21"/>
  <c r="Q40" i="21"/>
  <c r="V40" i="21"/>
  <c r="G41" i="21"/>
  <c r="I41" i="21"/>
  <c r="K41" i="21"/>
  <c r="K39" i="21" s="1"/>
  <c r="M41" i="21"/>
  <c r="O41" i="21"/>
  <c r="O39" i="21" s="1"/>
  <c r="Q41" i="21"/>
  <c r="V41" i="21"/>
  <c r="G42" i="21"/>
  <c r="I42" i="21"/>
  <c r="K42" i="21"/>
  <c r="M42" i="21"/>
  <c r="O42" i="21"/>
  <c r="Q42" i="21"/>
  <c r="Q39" i="21" s="1"/>
  <c r="V42" i="21"/>
  <c r="G43" i="21"/>
  <c r="I43" i="21"/>
  <c r="K43" i="21"/>
  <c r="M43" i="21"/>
  <c r="O43" i="21"/>
  <c r="Q43" i="21"/>
  <c r="V43" i="21"/>
  <c r="V39" i="21" s="1"/>
  <c r="G44" i="21"/>
  <c r="I44" i="21"/>
  <c r="K44" i="21"/>
  <c r="M44" i="21"/>
  <c r="O44" i="21"/>
  <c r="Q44" i="21"/>
  <c r="V44" i="21"/>
  <c r="G45" i="21"/>
  <c r="M45" i="21" s="1"/>
  <c r="I45" i="21"/>
  <c r="K45" i="21"/>
  <c r="O45" i="21"/>
  <c r="Q45" i="21"/>
  <c r="V45" i="21"/>
  <c r="G46" i="21"/>
  <c r="G39" i="21" s="1"/>
  <c r="I46" i="21"/>
  <c r="K46" i="21"/>
  <c r="O46" i="21"/>
  <c r="Q46" i="21"/>
  <c r="V46" i="21"/>
  <c r="G47" i="21"/>
  <c r="M47" i="21" s="1"/>
  <c r="I47" i="21"/>
  <c r="K47" i="21"/>
  <c r="O47" i="21"/>
  <c r="Q47" i="21"/>
  <c r="V47" i="21"/>
  <c r="G48" i="21"/>
  <c r="M48" i="21" s="1"/>
  <c r="I48" i="21"/>
  <c r="I39" i="21" s="1"/>
  <c r="K48" i="21"/>
  <c r="O48" i="21"/>
  <c r="Q48" i="21"/>
  <c r="V48" i="21"/>
  <c r="G49" i="21"/>
  <c r="I49" i="21"/>
  <c r="K49" i="21"/>
  <c r="M49" i="21"/>
  <c r="O49" i="21"/>
  <c r="Q49" i="21"/>
  <c r="V49" i="21"/>
  <c r="G50" i="21"/>
  <c r="I50" i="21"/>
  <c r="K50" i="21"/>
  <c r="M50" i="21"/>
  <c r="O50" i="21"/>
  <c r="Q50" i="21"/>
  <c r="V50" i="21"/>
  <c r="G51" i="21"/>
  <c r="I51" i="21"/>
  <c r="K51" i="21"/>
  <c r="M51" i="21"/>
  <c r="O51" i="21"/>
  <c r="Q51" i="21"/>
  <c r="V51" i="21"/>
  <c r="G52" i="21"/>
  <c r="I52" i="21"/>
  <c r="K52" i="21"/>
  <c r="M52" i="21"/>
  <c r="O52" i="21"/>
  <c r="Q52" i="21"/>
  <c r="V52" i="21"/>
  <c r="G53" i="21"/>
  <c r="M53" i="21" s="1"/>
  <c r="I53" i="21"/>
  <c r="K53" i="21"/>
  <c r="O53" i="21"/>
  <c r="Q53" i="21"/>
  <c r="V53" i="21"/>
  <c r="G54" i="21"/>
  <c r="M54" i="21" s="1"/>
  <c r="I54" i="21"/>
  <c r="K54" i="21"/>
  <c r="O54" i="21"/>
  <c r="Q54" i="21"/>
  <c r="V54" i="21"/>
  <c r="G55" i="21"/>
  <c r="M55" i="21" s="1"/>
  <c r="I55" i="21"/>
  <c r="K55" i="21"/>
  <c r="O55" i="21"/>
  <c r="Q55" i="21"/>
  <c r="V55" i="21"/>
  <c r="G56" i="21"/>
  <c r="G57" i="21"/>
  <c r="I57" i="21"/>
  <c r="I56" i="21" s="1"/>
  <c r="K57" i="21"/>
  <c r="K56" i="21" s="1"/>
  <c r="M57" i="21"/>
  <c r="M56" i="21" s="1"/>
  <c r="O57" i="21"/>
  <c r="O56" i="21" s="1"/>
  <c r="Q57" i="21"/>
  <c r="Q56" i="21" s="1"/>
  <c r="V57" i="21"/>
  <c r="V56" i="21" s="1"/>
  <c r="G58" i="21"/>
  <c r="I58" i="21"/>
  <c r="K58" i="21"/>
  <c r="M58" i="21"/>
  <c r="O58" i="21"/>
  <c r="Q58" i="21"/>
  <c r="V58" i="21"/>
  <c r="G60" i="21"/>
  <c r="I60" i="21"/>
  <c r="I59" i="21" s="1"/>
  <c r="K60" i="21"/>
  <c r="M60" i="21"/>
  <c r="O60" i="21"/>
  <c r="Q60" i="21"/>
  <c r="V60" i="21"/>
  <c r="G61" i="21"/>
  <c r="G59" i="21" s="1"/>
  <c r="I61" i="21"/>
  <c r="K61" i="21"/>
  <c r="O61" i="21"/>
  <c r="Q61" i="21"/>
  <c r="V61" i="21"/>
  <c r="V59" i="21" s="1"/>
  <c r="G62" i="21"/>
  <c r="M62" i="21" s="1"/>
  <c r="I62" i="21"/>
  <c r="K62" i="21"/>
  <c r="O62" i="21"/>
  <c r="Q62" i="21"/>
  <c r="V62" i="21"/>
  <c r="G63" i="21"/>
  <c r="M63" i="21" s="1"/>
  <c r="I63" i="21"/>
  <c r="K63" i="21"/>
  <c r="K59" i="21" s="1"/>
  <c r="O63" i="21"/>
  <c r="Q63" i="21"/>
  <c r="V63" i="21"/>
  <c r="G64" i="21"/>
  <c r="M64" i="21" s="1"/>
  <c r="I64" i="21"/>
  <c r="K64" i="21"/>
  <c r="O64" i="21"/>
  <c r="Q64" i="21"/>
  <c r="V64" i="21"/>
  <c r="G65" i="21"/>
  <c r="I65" i="21"/>
  <c r="K65" i="21"/>
  <c r="M65" i="21"/>
  <c r="O65" i="21"/>
  <c r="Q65" i="21"/>
  <c r="V65" i="21"/>
  <c r="G66" i="21"/>
  <c r="I66" i="21"/>
  <c r="K66" i="21"/>
  <c r="M66" i="21"/>
  <c r="O66" i="21"/>
  <c r="O59" i="21" s="1"/>
  <c r="Q66" i="21"/>
  <c r="V66" i="21"/>
  <c r="G67" i="21"/>
  <c r="I67" i="21"/>
  <c r="K67" i="21"/>
  <c r="M67" i="21"/>
  <c r="O67" i="21"/>
  <c r="Q67" i="21"/>
  <c r="V67" i="21"/>
  <c r="G68" i="21"/>
  <c r="I68" i="21"/>
  <c r="K68" i="21"/>
  <c r="M68" i="21"/>
  <c r="O68" i="21"/>
  <c r="Q68" i="21"/>
  <c r="Q59" i="21" s="1"/>
  <c r="V68" i="21"/>
  <c r="G69" i="21"/>
  <c r="M69" i="21" s="1"/>
  <c r="I69" i="21"/>
  <c r="K69" i="21"/>
  <c r="O69" i="21"/>
  <c r="Q69" i="21"/>
  <c r="V69" i="21"/>
  <c r="G70" i="21"/>
  <c r="M70" i="21" s="1"/>
  <c r="I70" i="21"/>
  <c r="K70" i="21"/>
  <c r="O70" i="21"/>
  <c r="Q70" i="21"/>
  <c r="V70" i="21"/>
  <c r="G71" i="21"/>
  <c r="M71" i="21" s="1"/>
  <c r="I71" i="21"/>
  <c r="K71" i="21"/>
  <c r="O71" i="21"/>
  <c r="Q71" i="21"/>
  <c r="V71" i="21"/>
  <c r="G72" i="21"/>
  <c r="M72" i="21" s="1"/>
  <c r="I72" i="21"/>
  <c r="K72" i="21"/>
  <c r="O72" i="21"/>
  <c r="Q72" i="21"/>
  <c r="V72" i="21"/>
  <c r="G73" i="21"/>
  <c r="I73" i="21"/>
  <c r="K73" i="21"/>
  <c r="M73" i="21"/>
  <c r="O73" i="21"/>
  <c r="Q73" i="21"/>
  <c r="V73" i="21"/>
  <c r="G74" i="21"/>
  <c r="I74" i="21"/>
  <c r="K74" i="21"/>
  <c r="M74" i="21"/>
  <c r="O74" i="21"/>
  <c r="Q74" i="21"/>
  <c r="V74" i="21"/>
  <c r="G75" i="21"/>
  <c r="I75" i="21"/>
  <c r="K75" i="21"/>
  <c r="M75" i="21"/>
  <c r="O75" i="21"/>
  <c r="Q75" i="21"/>
  <c r="V75" i="21"/>
  <c r="AF77" i="21"/>
  <c r="G84" i="20"/>
  <c r="BA73" i="20"/>
  <c r="BA71" i="20"/>
  <c r="BA35" i="20"/>
  <c r="BA21" i="20"/>
  <c r="BA13" i="20"/>
  <c r="BA10" i="20"/>
  <c r="G9" i="20"/>
  <c r="M9" i="20" s="1"/>
  <c r="I9" i="20"/>
  <c r="I8" i="20" s="1"/>
  <c r="K9" i="20"/>
  <c r="K8" i="20" s="1"/>
  <c r="O9" i="20"/>
  <c r="Q9" i="20"/>
  <c r="V9" i="20"/>
  <c r="G12" i="20"/>
  <c r="M12" i="20" s="1"/>
  <c r="I12" i="20"/>
  <c r="K12" i="20"/>
  <c r="O12" i="20"/>
  <c r="Q12" i="20"/>
  <c r="V12" i="20"/>
  <c r="G15" i="20"/>
  <c r="I15" i="20"/>
  <c r="K15" i="20"/>
  <c r="M15" i="20"/>
  <c r="O15" i="20"/>
  <c r="O8" i="20" s="1"/>
  <c r="Q15" i="20"/>
  <c r="V15" i="20"/>
  <c r="G18" i="20"/>
  <c r="I18" i="20"/>
  <c r="K18" i="20"/>
  <c r="M18" i="20"/>
  <c r="O18" i="20"/>
  <c r="Q18" i="20"/>
  <c r="V18" i="20"/>
  <c r="G20" i="20"/>
  <c r="I20" i="20"/>
  <c r="K20" i="20"/>
  <c r="M20" i="20"/>
  <c r="O20" i="20"/>
  <c r="Q20" i="20"/>
  <c r="Q8" i="20" s="1"/>
  <c r="V20" i="20"/>
  <c r="V8" i="20" s="1"/>
  <c r="G23" i="20"/>
  <c r="I23" i="20"/>
  <c r="K23" i="20"/>
  <c r="M23" i="20"/>
  <c r="O23" i="20"/>
  <c r="Q23" i="20"/>
  <c r="V23" i="20"/>
  <c r="G26" i="20"/>
  <c r="I26" i="20"/>
  <c r="K26" i="20"/>
  <c r="M26" i="20"/>
  <c r="O26" i="20"/>
  <c r="Q26" i="20"/>
  <c r="V26" i="20"/>
  <c r="G29" i="20"/>
  <c r="M29" i="20" s="1"/>
  <c r="I29" i="20"/>
  <c r="K29" i="20"/>
  <c r="O29" i="20"/>
  <c r="Q29" i="20"/>
  <c r="V29" i="20"/>
  <c r="G31" i="20"/>
  <c r="M31" i="20" s="1"/>
  <c r="I31" i="20"/>
  <c r="K31" i="20"/>
  <c r="O31" i="20"/>
  <c r="Q31" i="20"/>
  <c r="V31" i="20"/>
  <c r="G34" i="20"/>
  <c r="I34" i="20"/>
  <c r="K34" i="20"/>
  <c r="M34" i="20"/>
  <c r="O34" i="20"/>
  <c r="Q34" i="20"/>
  <c r="V34" i="20"/>
  <c r="G42" i="20"/>
  <c r="I42" i="20"/>
  <c r="K42" i="20"/>
  <c r="M42" i="20"/>
  <c r="O42" i="20"/>
  <c r="Q42" i="20"/>
  <c r="V42" i="20"/>
  <c r="G44" i="20"/>
  <c r="I44" i="20"/>
  <c r="K44" i="20"/>
  <c r="M44" i="20"/>
  <c r="O44" i="20"/>
  <c r="Q44" i="20"/>
  <c r="V44" i="20"/>
  <c r="G46" i="20"/>
  <c r="I46" i="20"/>
  <c r="K46" i="20"/>
  <c r="M46" i="20"/>
  <c r="Q46" i="20"/>
  <c r="G47" i="20"/>
  <c r="I47" i="20"/>
  <c r="K47" i="20"/>
  <c r="M47" i="20"/>
  <c r="O47" i="20"/>
  <c r="O46" i="20" s="1"/>
  <c r="Q47" i="20"/>
  <c r="V47" i="20"/>
  <c r="V46" i="20" s="1"/>
  <c r="G50" i="20"/>
  <c r="G51" i="20"/>
  <c r="M51" i="20" s="1"/>
  <c r="I51" i="20"/>
  <c r="I50" i="20" s="1"/>
  <c r="K51" i="20"/>
  <c r="O51" i="20"/>
  <c r="Q51" i="20"/>
  <c r="V51" i="20"/>
  <c r="V50" i="20" s="1"/>
  <c r="G52" i="20"/>
  <c r="M52" i="20" s="1"/>
  <c r="I52" i="20"/>
  <c r="K52" i="20"/>
  <c r="K50" i="20" s="1"/>
  <c r="O52" i="20"/>
  <c r="Q52" i="20"/>
  <c r="V52" i="20"/>
  <c r="G54" i="20"/>
  <c r="M54" i="20" s="1"/>
  <c r="I54" i="20"/>
  <c r="K54" i="20"/>
  <c r="O54" i="20"/>
  <c r="Q54" i="20"/>
  <c r="V54" i="20"/>
  <c r="G55" i="20"/>
  <c r="I55" i="20"/>
  <c r="K55" i="20"/>
  <c r="M55" i="20"/>
  <c r="O55" i="20"/>
  <c r="O50" i="20" s="1"/>
  <c r="Q55" i="20"/>
  <c r="V55" i="20"/>
  <c r="G57" i="20"/>
  <c r="I57" i="20"/>
  <c r="K57" i="20"/>
  <c r="M57" i="20"/>
  <c r="O57" i="20"/>
  <c r="Q57" i="20"/>
  <c r="V57" i="20"/>
  <c r="G58" i="20"/>
  <c r="I58" i="20"/>
  <c r="K58" i="20"/>
  <c r="M58" i="20"/>
  <c r="O58" i="20"/>
  <c r="Q58" i="20"/>
  <c r="Q50" i="20" s="1"/>
  <c r="V58" i="20"/>
  <c r="G59" i="20"/>
  <c r="I59" i="20"/>
  <c r="K59" i="20"/>
  <c r="M59" i="20"/>
  <c r="O59" i="20"/>
  <c r="Q59" i="20"/>
  <c r="V59" i="20"/>
  <c r="G62" i="20"/>
  <c r="I62" i="20"/>
  <c r="K62" i="20"/>
  <c r="M62" i="20"/>
  <c r="O62" i="20"/>
  <c r="Q62" i="20"/>
  <c r="V62" i="20"/>
  <c r="G65" i="20"/>
  <c r="M65" i="20" s="1"/>
  <c r="I65" i="20"/>
  <c r="K65" i="20"/>
  <c r="O65" i="20"/>
  <c r="Q65" i="20"/>
  <c r="V65" i="20"/>
  <c r="G68" i="20"/>
  <c r="M68" i="20" s="1"/>
  <c r="I68" i="20"/>
  <c r="K68" i="20"/>
  <c r="O68" i="20"/>
  <c r="Q68" i="20"/>
  <c r="V68" i="20"/>
  <c r="G70" i="20"/>
  <c r="I70" i="20"/>
  <c r="K70" i="20"/>
  <c r="M70" i="20"/>
  <c r="O70" i="20"/>
  <c r="Q70" i="20"/>
  <c r="V70" i="20"/>
  <c r="G72" i="20"/>
  <c r="I72" i="20"/>
  <c r="K72" i="20"/>
  <c r="M72" i="20"/>
  <c r="O72" i="20"/>
  <c r="Q72" i="20"/>
  <c r="V72" i="20"/>
  <c r="G74" i="20"/>
  <c r="I74" i="20"/>
  <c r="K74" i="20"/>
  <c r="M74" i="20"/>
  <c r="O74" i="20"/>
  <c r="Q74" i="20"/>
  <c r="V74" i="20"/>
  <c r="G77" i="20"/>
  <c r="I77" i="20"/>
  <c r="K77" i="20"/>
  <c r="M77" i="20"/>
  <c r="O77" i="20"/>
  <c r="Q77" i="20"/>
  <c r="V77" i="20"/>
  <c r="G79" i="20"/>
  <c r="I79" i="20"/>
  <c r="K79" i="20"/>
  <c r="M79" i="20"/>
  <c r="O79" i="20"/>
  <c r="Q79" i="20"/>
  <c r="V79" i="20"/>
  <c r="G80" i="20"/>
  <c r="K80" i="20"/>
  <c r="O80" i="20"/>
  <c r="Q80" i="20"/>
  <c r="G81" i="20"/>
  <c r="M81" i="20" s="1"/>
  <c r="M80" i="20" s="1"/>
  <c r="I81" i="20"/>
  <c r="I80" i="20" s="1"/>
  <c r="K81" i="20"/>
  <c r="O81" i="20"/>
  <c r="Q81" i="20"/>
  <c r="V81" i="20"/>
  <c r="V80" i="20" s="1"/>
  <c r="AE84" i="20"/>
  <c r="AF84" i="20"/>
  <c r="G56" i="19"/>
  <c r="BA34" i="19"/>
  <c r="BA20" i="19"/>
  <c r="BA13" i="19"/>
  <c r="BA10" i="19"/>
  <c r="G8" i="19"/>
  <c r="G9" i="19"/>
  <c r="AE56" i="19" s="1"/>
  <c r="I9" i="19"/>
  <c r="I8" i="19" s="1"/>
  <c r="K9" i="19"/>
  <c r="K8" i="19" s="1"/>
  <c r="M9" i="19"/>
  <c r="O9" i="19"/>
  <c r="O8" i="19" s="1"/>
  <c r="Q9" i="19"/>
  <c r="V9" i="19"/>
  <c r="G12" i="19"/>
  <c r="I12" i="19"/>
  <c r="K12" i="19"/>
  <c r="M12" i="19"/>
  <c r="O12" i="19"/>
  <c r="Q12" i="19"/>
  <c r="V12" i="19"/>
  <c r="G14" i="19"/>
  <c r="I14" i="19"/>
  <c r="K14" i="19"/>
  <c r="M14" i="19"/>
  <c r="O14" i="19"/>
  <c r="Q14" i="19"/>
  <c r="Q8" i="19" s="1"/>
  <c r="V14" i="19"/>
  <c r="V8" i="19" s="1"/>
  <c r="G17" i="19"/>
  <c r="I17" i="19"/>
  <c r="K17" i="19"/>
  <c r="M17" i="19"/>
  <c r="O17" i="19"/>
  <c r="Q17" i="19"/>
  <c r="V17" i="19"/>
  <c r="G19" i="19"/>
  <c r="I19" i="19"/>
  <c r="K19" i="19"/>
  <c r="M19" i="19"/>
  <c r="O19" i="19"/>
  <c r="Q19" i="19"/>
  <c r="V19" i="19"/>
  <c r="G21" i="19"/>
  <c r="M21" i="19" s="1"/>
  <c r="I21" i="19"/>
  <c r="K21" i="19"/>
  <c r="O21" i="19"/>
  <c r="Q21" i="19"/>
  <c r="V21" i="19"/>
  <c r="G24" i="19"/>
  <c r="M24" i="19" s="1"/>
  <c r="I24" i="19"/>
  <c r="K24" i="19"/>
  <c r="O24" i="19"/>
  <c r="Q24" i="19"/>
  <c r="V24" i="19"/>
  <c r="G27" i="19"/>
  <c r="I27" i="19"/>
  <c r="K27" i="19"/>
  <c r="M27" i="19"/>
  <c r="O27" i="19"/>
  <c r="Q27" i="19"/>
  <c r="V27" i="19"/>
  <c r="G29" i="19"/>
  <c r="I29" i="19"/>
  <c r="K29" i="19"/>
  <c r="M29" i="19"/>
  <c r="O29" i="19"/>
  <c r="Q29" i="19"/>
  <c r="V29" i="19"/>
  <c r="G33" i="19"/>
  <c r="I33" i="19"/>
  <c r="K33" i="19"/>
  <c r="M33" i="19"/>
  <c r="O33" i="19"/>
  <c r="Q33" i="19"/>
  <c r="V33" i="19"/>
  <c r="G36" i="19"/>
  <c r="I36" i="19"/>
  <c r="K36" i="19"/>
  <c r="M36" i="19"/>
  <c r="O36" i="19"/>
  <c r="Q36" i="19"/>
  <c r="V36" i="19"/>
  <c r="G38" i="19"/>
  <c r="I38" i="19"/>
  <c r="K38" i="19"/>
  <c r="M38" i="19"/>
  <c r="O38" i="19"/>
  <c r="Q38" i="19"/>
  <c r="V38" i="19"/>
  <c r="G40" i="19"/>
  <c r="O40" i="19"/>
  <c r="Q40" i="19"/>
  <c r="G41" i="19"/>
  <c r="M41" i="19" s="1"/>
  <c r="M40" i="19" s="1"/>
  <c r="I41" i="19"/>
  <c r="I40" i="19" s="1"/>
  <c r="K41" i="19"/>
  <c r="K40" i="19" s="1"/>
  <c r="O41" i="19"/>
  <c r="Q41" i="19"/>
  <c r="V41" i="19"/>
  <c r="V40" i="19" s="1"/>
  <c r="G44" i="19"/>
  <c r="V44" i="19"/>
  <c r="G45" i="19"/>
  <c r="M45" i="19" s="1"/>
  <c r="M44" i="19" s="1"/>
  <c r="I45" i="19"/>
  <c r="K45" i="19"/>
  <c r="O45" i="19"/>
  <c r="O44" i="19" s="1"/>
  <c r="Q45" i="19"/>
  <c r="Q44" i="19" s="1"/>
  <c r="V45" i="19"/>
  <c r="G47" i="19"/>
  <c r="I47" i="19"/>
  <c r="I44" i="19" s="1"/>
  <c r="K47" i="19"/>
  <c r="K44" i="19" s="1"/>
  <c r="M47" i="19"/>
  <c r="O47" i="19"/>
  <c r="Q47" i="19"/>
  <c r="V47" i="19"/>
  <c r="G49" i="19"/>
  <c r="I49" i="19"/>
  <c r="K49" i="19"/>
  <c r="M49" i="19"/>
  <c r="O49" i="19"/>
  <c r="Q49" i="19"/>
  <c r="V49" i="19"/>
  <c r="G52" i="19"/>
  <c r="I52" i="19"/>
  <c r="K52" i="19"/>
  <c r="M52" i="19"/>
  <c r="O52" i="19"/>
  <c r="Q52" i="19"/>
  <c r="V52" i="19"/>
  <c r="G53" i="19"/>
  <c r="I53" i="19"/>
  <c r="K53" i="19"/>
  <c r="M53" i="19"/>
  <c r="O53" i="19"/>
  <c r="Q53" i="19"/>
  <c r="V53" i="19"/>
  <c r="AF56" i="19"/>
  <c r="G128" i="18"/>
  <c r="BA50" i="18"/>
  <c r="BA28" i="18"/>
  <c r="BA19" i="18"/>
  <c r="BA15" i="18"/>
  <c r="BA13" i="18"/>
  <c r="BA10" i="18"/>
  <c r="G8" i="18"/>
  <c r="G9" i="18"/>
  <c r="M9" i="18" s="1"/>
  <c r="I9" i="18"/>
  <c r="I8" i="18" s="1"/>
  <c r="K9" i="18"/>
  <c r="K8" i="18" s="1"/>
  <c r="O9" i="18"/>
  <c r="Q9" i="18"/>
  <c r="V9" i="18"/>
  <c r="G12" i="18"/>
  <c r="M12" i="18" s="1"/>
  <c r="I12" i="18"/>
  <c r="K12" i="18"/>
  <c r="O12" i="18"/>
  <c r="Q12" i="18"/>
  <c r="V12" i="18"/>
  <c r="G14" i="18"/>
  <c r="I14" i="18"/>
  <c r="K14" i="18"/>
  <c r="M14" i="18"/>
  <c r="O14" i="18"/>
  <c r="O8" i="18" s="1"/>
  <c r="Q14" i="18"/>
  <c r="V14" i="18"/>
  <c r="G18" i="18"/>
  <c r="I18" i="18"/>
  <c r="K18" i="18"/>
  <c r="M18" i="18"/>
  <c r="O18" i="18"/>
  <c r="Q18" i="18"/>
  <c r="V18" i="18"/>
  <c r="G20" i="18"/>
  <c r="I20" i="18"/>
  <c r="K20" i="18"/>
  <c r="M20" i="18"/>
  <c r="O20" i="18"/>
  <c r="Q20" i="18"/>
  <c r="Q8" i="18" s="1"/>
  <c r="V20" i="18"/>
  <c r="V8" i="18" s="1"/>
  <c r="G25" i="18"/>
  <c r="I25" i="18"/>
  <c r="K25" i="18"/>
  <c r="M25" i="18"/>
  <c r="O25" i="18"/>
  <c r="Q25" i="18"/>
  <c r="V25" i="18"/>
  <c r="G27" i="18"/>
  <c r="I27" i="18"/>
  <c r="K27" i="18"/>
  <c r="M27" i="18"/>
  <c r="O27" i="18"/>
  <c r="Q27" i="18"/>
  <c r="V27" i="18"/>
  <c r="G29" i="18"/>
  <c r="M29" i="18" s="1"/>
  <c r="I29" i="18"/>
  <c r="K29" i="18"/>
  <c r="O29" i="18"/>
  <c r="Q29" i="18"/>
  <c r="V29" i="18"/>
  <c r="G34" i="18"/>
  <c r="M34" i="18" s="1"/>
  <c r="I34" i="18"/>
  <c r="K34" i="18"/>
  <c r="O34" i="18"/>
  <c r="Q34" i="18"/>
  <c r="V34" i="18"/>
  <c r="G37" i="18"/>
  <c r="I37" i="18"/>
  <c r="K37" i="18"/>
  <c r="M37" i="18"/>
  <c r="O37" i="18"/>
  <c r="Q37" i="18"/>
  <c r="V37" i="18"/>
  <c r="G41" i="18"/>
  <c r="I41" i="18"/>
  <c r="K41" i="18"/>
  <c r="M41" i="18"/>
  <c r="O41" i="18"/>
  <c r="Q41" i="18"/>
  <c r="V41" i="18"/>
  <c r="G49" i="18"/>
  <c r="I49" i="18"/>
  <c r="K49" i="18"/>
  <c r="M49" i="18"/>
  <c r="O49" i="18"/>
  <c r="Q49" i="18"/>
  <c r="V49" i="18"/>
  <c r="G52" i="18"/>
  <c r="I52" i="18"/>
  <c r="K52" i="18"/>
  <c r="M52" i="18"/>
  <c r="O52" i="18"/>
  <c r="Q52" i="18"/>
  <c r="V52" i="18"/>
  <c r="G54" i="18"/>
  <c r="I54" i="18"/>
  <c r="K54" i="18"/>
  <c r="M54" i="18"/>
  <c r="O54" i="18"/>
  <c r="Q54" i="18"/>
  <c r="V54" i="18"/>
  <c r="Q64" i="18"/>
  <c r="V64" i="18"/>
  <c r="G65" i="18"/>
  <c r="M65" i="18" s="1"/>
  <c r="I65" i="18"/>
  <c r="I64" i="18" s="1"/>
  <c r="K65" i="18"/>
  <c r="K64" i="18" s="1"/>
  <c r="O65" i="18"/>
  <c r="Q65" i="18"/>
  <c r="V65" i="18"/>
  <c r="G66" i="18"/>
  <c r="M66" i="18" s="1"/>
  <c r="I66" i="18"/>
  <c r="K66" i="18"/>
  <c r="O66" i="18"/>
  <c r="Q66" i="18"/>
  <c r="V66" i="18"/>
  <c r="G67" i="18"/>
  <c r="M67" i="18" s="1"/>
  <c r="I67" i="18"/>
  <c r="K67" i="18"/>
  <c r="O67" i="18"/>
  <c r="Q67" i="18"/>
  <c r="V67" i="18"/>
  <c r="G68" i="18"/>
  <c r="I68" i="18"/>
  <c r="K68" i="18"/>
  <c r="M68" i="18"/>
  <c r="O68" i="18"/>
  <c r="O64" i="18" s="1"/>
  <c r="Q68" i="18"/>
  <c r="V68" i="18"/>
  <c r="G69" i="18"/>
  <c r="I69" i="18"/>
  <c r="K69" i="18"/>
  <c r="M69" i="18"/>
  <c r="O69" i="18"/>
  <c r="Q69" i="18"/>
  <c r="V69" i="18"/>
  <c r="G70" i="18"/>
  <c r="I70" i="18"/>
  <c r="M70" i="18"/>
  <c r="O70" i="18"/>
  <c r="Q70" i="18"/>
  <c r="G71" i="18"/>
  <c r="I71" i="18"/>
  <c r="K71" i="18"/>
  <c r="M71" i="18"/>
  <c r="O71" i="18"/>
  <c r="Q71" i="18"/>
  <c r="V71" i="18"/>
  <c r="V70" i="18" s="1"/>
  <c r="G74" i="18"/>
  <c r="I74" i="18"/>
  <c r="K74" i="18"/>
  <c r="K70" i="18" s="1"/>
  <c r="M74" i="18"/>
  <c r="O74" i="18"/>
  <c r="Q74" i="18"/>
  <c r="V74" i="18"/>
  <c r="G78" i="18"/>
  <c r="G79" i="18"/>
  <c r="M79" i="18" s="1"/>
  <c r="M78" i="18" s="1"/>
  <c r="I79" i="18"/>
  <c r="I78" i="18" s="1"/>
  <c r="K79" i="18"/>
  <c r="K78" i="18" s="1"/>
  <c r="O79" i="18"/>
  <c r="O78" i="18" s="1"/>
  <c r="Q79" i="18"/>
  <c r="V79" i="18"/>
  <c r="G81" i="18"/>
  <c r="I81" i="18"/>
  <c r="K81" i="18"/>
  <c r="M81" i="18"/>
  <c r="O81" i="18"/>
  <c r="Q81" i="18"/>
  <c r="V81" i="18"/>
  <c r="G83" i="18"/>
  <c r="I83" i="18"/>
  <c r="K83" i="18"/>
  <c r="M83" i="18"/>
  <c r="O83" i="18"/>
  <c r="Q83" i="18"/>
  <c r="V83" i="18"/>
  <c r="V78" i="18" s="1"/>
  <c r="G85" i="18"/>
  <c r="I85" i="18"/>
  <c r="K85" i="18"/>
  <c r="M85" i="18"/>
  <c r="O85" i="18"/>
  <c r="Q85" i="18"/>
  <c r="Q78" i="18" s="1"/>
  <c r="V85" i="18"/>
  <c r="G87" i="18"/>
  <c r="I87" i="18"/>
  <c r="K87" i="18"/>
  <c r="M87" i="18"/>
  <c r="O87" i="18"/>
  <c r="Q87" i="18"/>
  <c r="V87" i="18"/>
  <c r="G89" i="18"/>
  <c r="I89" i="18"/>
  <c r="K89" i="18"/>
  <c r="M89" i="18"/>
  <c r="O89" i="18"/>
  <c r="Q89" i="18"/>
  <c r="V89" i="18"/>
  <c r="G93" i="18"/>
  <c r="M93" i="18" s="1"/>
  <c r="I93" i="18"/>
  <c r="I92" i="18" s="1"/>
  <c r="K93" i="18"/>
  <c r="K92" i="18" s="1"/>
  <c r="O93" i="18"/>
  <c r="Q93" i="18"/>
  <c r="V93" i="18"/>
  <c r="G95" i="18"/>
  <c r="M95" i="18" s="1"/>
  <c r="I95" i="18"/>
  <c r="K95" i="18"/>
  <c r="O95" i="18"/>
  <c r="Q95" i="18"/>
  <c r="V95" i="18"/>
  <c r="G96" i="18"/>
  <c r="M96" i="18" s="1"/>
  <c r="I96" i="18"/>
  <c r="K96" i="18"/>
  <c r="O96" i="18"/>
  <c r="Q96" i="18"/>
  <c r="Q92" i="18" s="1"/>
  <c r="V96" i="18"/>
  <c r="G98" i="18"/>
  <c r="I98" i="18"/>
  <c r="K98" i="18"/>
  <c r="M98" i="18"/>
  <c r="O98" i="18"/>
  <c r="O92" i="18" s="1"/>
  <c r="Q98" i="18"/>
  <c r="V98" i="18"/>
  <c r="G100" i="18"/>
  <c r="I100" i="18"/>
  <c r="K100" i="18"/>
  <c r="M100" i="18"/>
  <c r="O100" i="18"/>
  <c r="Q100" i="18"/>
  <c r="V100" i="18"/>
  <c r="G102" i="18"/>
  <c r="M102" i="18" s="1"/>
  <c r="I102" i="18"/>
  <c r="K102" i="18"/>
  <c r="O102" i="18"/>
  <c r="Q102" i="18"/>
  <c r="V102" i="18"/>
  <c r="V92" i="18" s="1"/>
  <c r="G104" i="18"/>
  <c r="I104" i="18"/>
  <c r="K104" i="18"/>
  <c r="M104" i="18"/>
  <c r="O104" i="18"/>
  <c r="Q104" i="18"/>
  <c r="V104" i="18"/>
  <c r="G106" i="18"/>
  <c r="I106" i="18"/>
  <c r="K106" i="18"/>
  <c r="M106" i="18"/>
  <c r="O106" i="18"/>
  <c r="Q106" i="18"/>
  <c r="V106" i="18"/>
  <c r="G109" i="18"/>
  <c r="M109" i="18" s="1"/>
  <c r="I109" i="18"/>
  <c r="K109" i="18"/>
  <c r="O109" i="18"/>
  <c r="Q109" i="18"/>
  <c r="V109" i="18"/>
  <c r="G112" i="18"/>
  <c r="M112" i="18" s="1"/>
  <c r="I112" i="18"/>
  <c r="K112" i="18"/>
  <c r="O112" i="18"/>
  <c r="Q112" i="18"/>
  <c r="V112" i="18"/>
  <c r="G115" i="18"/>
  <c r="I115" i="18"/>
  <c r="K115" i="18"/>
  <c r="M115" i="18"/>
  <c r="O115" i="18"/>
  <c r="Q115" i="18"/>
  <c r="V115" i="18"/>
  <c r="G118" i="18"/>
  <c r="I118" i="18"/>
  <c r="K118" i="18"/>
  <c r="M118" i="18"/>
  <c r="O118" i="18"/>
  <c r="Q118" i="18"/>
  <c r="V118" i="18"/>
  <c r="G120" i="18"/>
  <c r="I120" i="18"/>
  <c r="K120" i="18"/>
  <c r="M120" i="18"/>
  <c r="O120" i="18"/>
  <c r="Q120" i="18"/>
  <c r="V120" i="18"/>
  <c r="G122" i="18"/>
  <c r="I122" i="18"/>
  <c r="K122" i="18"/>
  <c r="M122" i="18"/>
  <c r="O122" i="18"/>
  <c r="Q122" i="18"/>
  <c r="V122" i="18"/>
  <c r="I124" i="18"/>
  <c r="K124" i="18"/>
  <c r="O124" i="18"/>
  <c r="Q124" i="18"/>
  <c r="V124" i="18"/>
  <c r="G125" i="18"/>
  <c r="M125" i="18" s="1"/>
  <c r="M124" i="18" s="1"/>
  <c r="I125" i="18"/>
  <c r="K125" i="18"/>
  <c r="O125" i="18"/>
  <c r="Q125" i="18"/>
  <c r="V125" i="18"/>
  <c r="AE128" i="18"/>
  <c r="AF128" i="18"/>
  <c r="G523" i="17"/>
  <c r="BA76" i="17"/>
  <c r="BA49" i="17"/>
  <c r="BA46" i="17"/>
  <c r="BA29" i="17"/>
  <c r="BA25" i="17"/>
  <c r="BA23" i="17"/>
  <c r="BA10" i="17"/>
  <c r="G9" i="17"/>
  <c r="M9" i="17" s="1"/>
  <c r="I9" i="17"/>
  <c r="I8" i="17" s="1"/>
  <c r="K9" i="17"/>
  <c r="O9" i="17"/>
  <c r="Q9" i="17"/>
  <c r="Q8" i="17" s="1"/>
  <c r="V9" i="17"/>
  <c r="G22" i="17"/>
  <c r="M22" i="17" s="1"/>
  <c r="I22" i="17"/>
  <c r="K22" i="17"/>
  <c r="K8" i="17" s="1"/>
  <c r="O22" i="17"/>
  <c r="Q22" i="17"/>
  <c r="V22" i="17"/>
  <c r="G24" i="17"/>
  <c r="I24" i="17"/>
  <c r="K24" i="17"/>
  <c r="M24" i="17"/>
  <c r="O24" i="17"/>
  <c r="Q24" i="17"/>
  <c r="V24" i="17"/>
  <c r="G28" i="17"/>
  <c r="I28" i="17"/>
  <c r="K28" i="17"/>
  <c r="M28" i="17"/>
  <c r="O28" i="17"/>
  <c r="O8" i="17" s="1"/>
  <c r="Q28" i="17"/>
  <c r="V28" i="17"/>
  <c r="G30" i="17"/>
  <c r="I30" i="17"/>
  <c r="K30" i="17"/>
  <c r="M30" i="17"/>
  <c r="O30" i="17"/>
  <c r="Q30" i="17"/>
  <c r="V30" i="17"/>
  <c r="G43" i="17"/>
  <c r="I43" i="17"/>
  <c r="K43" i="17"/>
  <c r="M43" i="17"/>
  <c r="O43" i="17"/>
  <c r="Q43" i="17"/>
  <c r="V43" i="17"/>
  <c r="V8" i="17" s="1"/>
  <c r="G45" i="17"/>
  <c r="I45" i="17"/>
  <c r="K45" i="17"/>
  <c r="M45" i="17"/>
  <c r="O45" i="17"/>
  <c r="Q45" i="17"/>
  <c r="V45" i="17"/>
  <c r="G47" i="17"/>
  <c r="M47" i="17" s="1"/>
  <c r="I47" i="17"/>
  <c r="K47" i="17"/>
  <c r="O47" i="17"/>
  <c r="Q47" i="17"/>
  <c r="V47" i="17"/>
  <c r="G63" i="17"/>
  <c r="M63" i="17" s="1"/>
  <c r="I63" i="17"/>
  <c r="K63" i="17"/>
  <c r="O63" i="17"/>
  <c r="Q63" i="17"/>
  <c r="V63" i="17"/>
  <c r="G66" i="17"/>
  <c r="M66" i="17" s="1"/>
  <c r="I66" i="17"/>
  <c r="K66" i="17"/>
  <c r="O66" i="17"/>
  <c r="Q66" i="17"/>
  <c r="V66" i="17"/>
  <c r="G67" i="17"/>
  <c r="I67" i="17"/>
  <c r="K67" i="17"/>
  <c r="M67" i="17"/>
  <c r="O67" i="17"/>
  <c r="Q67" i="17"/>
  <c r="V67" i="17"/>
  <c r="G75" i="17"/>
  <c r="I75" i="17"/>
  <c r="K75" i="17"/>
  <c r="M75" i="17"/>
  <c r="O75" i="17"/>
  <c r="Q75" i="17"/>
  <c r="V75" i="17"/>
  <c r="G88" i="17"/>
  <c r="I88" i="17"/>
  <c r="K88" i="17"/>
  <c r="M88" i="17"/>
  <c r="O88" i="17"/>
  <c r="Q88" i="17"/>
  <c r="V88" i="17"/>
  <c r="G90" i="17"/>
  <c r="I90" i="17"/>
  <c r="K90" i="17"/>
  <c r="M90" i="17"/>
  <c r="O90" i="17"/>
  <c r="Q90" i="17"/>
  <c r="V90" i="17"/>
  <c r="Q101" i="17"/>
  <c r="G102" i="17"/>
  <c r="G101" i="17" s="1"/>
  <c r="I102" i="17"/>
  <c r="I101" i="17" s="1"/>
  <c r="K102" i="17"/>
  <c r="K101" i="17" s="1"/>
  <c r="O102" i="17"/>
  <c r="O101" i="17" s="1"/>
  <c r="Q102" i="17"/>
  <c r="V102" i="17"/>
  <c r="V101" i="17" s="1"/>
  <c r="G115" i="17"/>
  <c r="M115" i="17" s="1"/>
  <c r="I115" i="17"/>
  <c r="K115" i="17"/>
  <c r="O115" i="17"/>
  <c r="Q115" i="17"/>
  <c r="V115" i="17"/>
  <c r="G119" i="17"/>
  <c r="I119" i="17"/>
  <c r="I118" i="17" s="1"/>
  <c r="K119" i="17"/>
  <c r="K118" i="17" s="1"/>
  <c r="M119" i="17"/>
  <c r="O119" i="17"/>
  <c r="O118" i="17" s="1"/>
  <c r="Q119" i="17"/>
  <c r="V119" i="17"/>
  <c r="G121" i="17"/>
  <c r="I121" i="17"/>
  <c r="K121" i="17"/>
  <c r="M121" i="17"/>
  <c r="O121" i="17"/>
  <c r="Q121" i="17"/>
  <c r="V121" i="17"/>
  <c r="G123" i="17"/>
  <c r="I123" i="17"/>
  <c r="K123" i="17"/>
  <c r="M123" i="17"/>
  <c r="O123" i="17"/>
  <c r="Q123" i="17"/>
  <c r="Q118" i="17" s="1"/>
  <c r="V123" i="17"/>
  <c r="G125" i="17"/>
  <c r="I125" i="17"/>
  <c r="K125" i="17"/>
  <c r="M125" i="17"/>
  <c r="O125" i="17"/>
  <c r="Q125" i="17"/>
  <c r="V125" i="17"/>
  <c r="V118" i="17" s="1"/>
  <c r="G127" i="17"/>
  <c r="I127" i="17"/>
  <c r="K127" i="17"/>
  <c r="M127" i="17"/>
  <c r="O127" i="17"/>
  <c r="Q127" i="17"/>
  <c r="V127" i="17"/>
  <c r="G129" i="17"/>
  <c r="M129" i="17" s="1"/>
  <c r="I129" i="17"/>
  <c r="K129" i="17"/>
  <c r="O129" i="17"/>
  <c r="Q129" i="17"/>
  <c r="V129" i="17"/>
  <c r="G131" i="17"/>
  <c r="M131" i="17" s="1"/>
  <c r="I131" i="17"/>
  <c r="K131" i="17"/>
  <c r="O131" i="17"/>
  <c r="Q131" i="17"/>
  <c r="V131" i="17"/>
  <c r="G133" i="17"/>
  <c r="M133" i="17" s="1"/>
  <c r="I133" i="17"/>
  <c r="K133" i="17"/>
  <c r="O133" i="17"/>
  <c r="Q133" i="17"/>
  <c r="V133" i="17"/>
  <c r="G135" i="17"/>
  <c r="I135" i="17"/>
  <c r="K135" i="17"/>
  <c r="M135" i="17"/>
  <c r="O135" i="17"/>
  <c r="Q135" i="17"/>
  <c r="V135" i="17"/>
  <c r="G137" i="17"/>
  <c r="I137" i="17"/>
  <c r="K137" i="17"/>
  <c r="M137" i="17"/>
  <c r="O137" i="17"/>
  <c r="Q137" i="17"/>
  <c r="V137" i="17"/>
  <c r="G139" i="17"/>
  <c r="I139" i="17"/>
  <c r="K139" i="17"/>
  <c r="M139" i="17"/>
  <c r="O139" i="17"/>
  <c r="Q139" i="17"/>
  <c r="V139" i="17"/>
  <c r="G141" i="17"/>
  <c r="I141" i="17"/>
  <c r="K141" i="17"/>
  <c r="M141" i="17"/>
  <c r="O141" i="17"/>
  <c r="Q141" i="17"/>
  <c r="V141" i="17"/>
  <c r="G143" i="17"/>
  <c r="I143" i="17"/>
  <c r="K143" i="17"/>
  <c r="M143" i="17"/>
  <c r="O143" i="17"/>
  <c r="Q143" i="17"/>
  <c r="V143" i="17"/>
  <c r="G145" i="17"/>
  <c r="M145" i="17" s="1"/>
  <c r="I145" i="17"/>
  <c r="K145" i="17"/>
  <c r="O145" i="17"/>
  <c r="Q145" i="17"/>
  <c r="V145" i="17"/>
  <c r="G147" i="17"/>
  <c r="M147" i="17" s="1"/>
  <c r="I147" i="17"/>
  <c r="K147" i="17"/>
  <c r="O147" i="17"/>
  <c r="Q147" i="17"/>
  <c r="V147" i="17"/>
  <c r="G149" i="17"/>
  <c r="G118" i="17" s="1"/>
  <c r="I149" i="17"/>
  <c r="K149" i="17"/>
  <c r="O149" i="17"/>
  <c r="Q149" i="17"/>
  <c r="V149" i="17"/>
  <c r="G151" i="17"/>
  <c r="I151" i="17"/>
  <c r="K151" i="17"/>
  <c r="M151" i="17"/>
  <c r="O151" i="17"/>
  <c r="Q151" i="17"/>
  <c r="V151" i="17"/>
  <c r="G153" i="17"/>
  <c r="I153" i="17"/>
  <c r="K153" i="17"/>
  <c r="M153" i="17"/>
  <c r="O153" i="17"/>
  <c r="Q153" i="17"/>
  <c r="V153" i="17"/>
  <c r="G155" i="17"/>
  <c r="I155" i="17"/>
  <c r="K155" i="17"/>
  <c r="M155" i="17"/>
  <c r="O155" i="17"/>
  <c r="Q155" i="17"/>
  <c r="V155" i="17"/>
  <c r="G157" i="17"/>
  <c r="I157" i="17"/>
  <c r="K157" i="17"/>
  <c r="M157" i="17"/>
  <c r="O157" i="17"/>
  <c r="Q157" i="17"/>
  <c r="V157" i="17"/>
  <c r="G159" i="17"/>
  <c r="I159" i="17"/>
  <c r="K159" i="17"/>
  <c r="M159" i="17"/>
  <c r="O159" i="17"/>
  <c r="Q159" i="17"/>
  <c r="V159" i="17"/>
  <c r="G161" i="17"/>
  <c r="M161" i="17" s="1"/>
  <c r="I161" i="17"/>
  <c r="K161" i="17"/>
  <c r="O161" i="17"/>
  <c r="Q161" i="17"/>
  <c r="V161" i="17"/>
  <c r="G163" i="17"/>
  <c r="M163" i="17" s="1"/>
  <c r="I163" i="17"/>
  <c r="K163" i="17"/>
  <c r="O163" i="17"/>
  <c r="Q163" i="17"/>
  <c r="V163" i="17"/>
  <c r="G165" i="17"/>
  <c r="M165" i="17" s="1"/>
  <c r="I165" i="17"/>
  <c r="K165" i="17"/>
  <c r="O165" i="17"/>
  <c r="Q165" i="17"/>
  <c r="V165" i="17"/>
  <c r="G167" i="17"/>
  <c r="M167" i="17" s="1"/>
  <c r="I167" i="17"/>
  <c r="K167" i="17"/>
  <c r="O167" i="17"/>
  <c r="Q167" i="17"/>
  <c r="V167" i="17"/>
  <c r="G169" i="17"/>
  <c r="I169" i="17"/>
  <c r="K169" i="17"/>
  <c r="M169" i="17"/>
  <c r="O169" i="17"/>
  <c r="Q169" i="17"/>
  <c r="V169" i="17"/>
  <c r="G171" i="17"/>
  <c r="I171" i="17"/>
  <c r="K171" i="17"/>
  <c r="M171" i="17"/>
  <c r="O171" i="17"/>
  <c r="Q171" i="17"/>
  <c r="V171" i="17"/>
  <c r="G173" i="17"/>
  <c r="I173" i="17"/>
  <c r="K173" i="17"/>
  <c r="M173" i="17"/>
  <c r="O173" i="17"/>
  <c r="Q173" i="17"/>
  <c r="V173" i="17"/>
  <c r="G175" i="17"/>
  <c r="I175" i="17"/>
  <c r="K175" i="17"/>
  <c r="M175" i="17"/>
  <c r="O175" i="17"/>
  <c r="Q175" i="17"/>
  <c r="V175" i="17"/>
  <c r="G177" i="17"/>
  <c r="M177" i="17" s="1"/>
  <c r="I177" i="17"/>
  <c r="K177" i="17"/>
  <c r="O177" i="17"/>
  <c r="Q177" i="17"/>
  <c r="V177" i="17"/>
  <c r="G179" i="17"/>
  <c r="M179" i="17" s="1"/>
  <c r="I179" i="17"/>
  <c r="K179" i="17"/>
  <c r="O179" i="17"/>
  <c r="Q179" i="17"/>
  <c r="V179" i="17"/>
  <c r="G181" i="17"/>
  <c r="M181" i="17" s="1"/>
  <c r="I181" i="17"/>
  <c r="K181" i="17"/>
  <c r="O181" i="17"/>
  <c r="Q181" i="17"/>
  <c r="V181" i="17"/>
  <c r="G183" i="17"/>
  <c r="I183" i="17"/>
  <c r="K183" i="17"/>
  <c r="M183" i="17"/>
  <c r="O183" i="17"/>
  <c r="Q183" i="17"/>
  <c r="V183" i="17"/>
  <c r="G185" i="17"/>
  <c r="I185" i="17"/>
  <c r="K185" i="17"/>
  <c r="M185" i="17"/>
  <c r="O185" i="17"/>
  <c r="Q185" i="17"/>
  <c r="V185" i="17"/>
  <c r="G187" i="17"/>
  <c r="I187" i="17"/>
  <c r="K187" i="17"/>
  <c r="M187" i="17"/>
  <c r="O187" i="17"/>
  <c r="Q187" i="17"/>
  <c r="V187" i="17"/>
  <c r="G191" i="17"/>
  <c r="I191" i="17"/>
  <c r="K191" i="17"/>
  <c r="M191" i="17"/>
  <c r="O191" i="17"/>
  <c r="Q191" i="17"/>
  <c r="V191" i="17"/>
  <c r="G195" i="17"/>
  <c r="I195" i="17"/>
  <c r="K195" i="17"/>
  <c r="M195" i="17"/>
  <c r="O195" i="17"/>
  <c r="Q195" i="17"/>
  <c r="V195" i="17"/>
  <c r="G198" i="17"/>
  <c r="M198" i="17" s="1"/>
  <c r="I198" i="17"/>
  <c r="K198" i="17"/>
  <c r="O198" i="17"/>
  <c r="Q198" i="17"/>
  <c r="V198" i="17"/>
  <c r="G202" i="17"/>
  <c r="M202" i="17" s="1"/>
  <c r="I202" i="17"/>
  <c r="K202" i="17"/>
  <c r="O202" i="17"/>
  <c r="Q202" i="17"/>
  <c r="V202" i="17"/>
  <c r="G205" i="17"/>
  <c r="M205" i="17" s="1"/>
  <c r="I205" i="17"/>
  <c r="K205" i="17"/>
  <c r="O205" i="17"/>
  <c r="Q205" i="17"/>
  <c r="V205" i="17"/>
  <c r="G209" i="17"/>
  <c r="M209" i="17" s="1"/>
  <c r="I209" i="17"/>
  <c r="K209" i="17"/>
  <c r="O209" i="17"/>
  <c r="Q209" i="17"/>
  <c r="V209" i="17"/>
  <c r="G212" i="17"/>
  <c r="I212" i="17"/>
  <c r="K212" i="17"/>
  <c r="M212" i="17"/>
  <c r="O212" i="17"/>
  <c r="Q212" i="17"/>
  <c r="V212" i="17"/>
  <c r="G215" i="17"/>
  <c r="I215" i="17"/>
  <c r="K215" i="17"/>
  <c r="M215" i="17"/>
  <c r="O215" i="17"/>
  <c r="Q215" i="17"/>
  <c r="V215" i="17"/>
  <c r="G218" i="17"/>
  <c r="I218" i="17"/>
  <c r="K218" i="17"/>
  <c r="M218" i="17"/>
  <c r="O218" i="17"/>
  <c r="Q218" i="17"/>
  <c r="V218" i="17"/>
  <c r="G221" i="17"/>
  <c r="I221" i="17"/>
  <c r="K221" i="17"/>
  <c r="M221" i="17"/>
  <c r="O221" i="17"/>
  <c r="Q221" i="17"/>
  <c r="V221" i="17"/>
  <c r="G224" i="17"/>
  <c r="M224" i="17" s="1"/>
  <c r="I224" i="17"/>
  <c r="K224" i="17"/>
  <c r="O224" i="17"/>
  <c r="Q224" i="17"/>
  <c r="V224" i="17"/>
  <c r="G227" i="17"/>
  <c r="M227" i="17" s="1"/>
  <c r="I227" i="17"/>
  <c r="K227" i="17"/>
  <c r="O227" i="17"/>
  <c r="Q227" i="17"/>
  <c r="V227" i="17"/>
  <c r="G231" i="17"/>
  <c r="M231" i="17" s="1"/>
  <c r="I231" i="17"/>
  <c r="K231" i="17"/>
  <c r="O231" i="17"/>
  <c r="Q231" i="17"/>
  <c r="V231" i="17"/>
  <c r="G234" i="17"/>
  <c r="M234" i="17" s="1"/>
  <c r="I234" i="17"/>
  <c r="K234" i="17"/>
  <c r="O234" i="17"/>
  <c r="Q234" i="17"/>
  <c r="V234" i="17"/>
  <c r="G237" i="17"/>
  <c r="I237" i="17"/>
  <c r="K237" i="17"/>
  <c r="M237" i="17"/>
  <c r="O237" i="17"/>
  <c r="Q237" i="17"/>
  <c r="V237" i="17"/>
  <c r="G240" i="17"/>
  <c r="I240" i="17"/>
  <c r="K240" i="17"/>
  <c r="M240" i="17"/>
  <c r="O240" i="17"/>
  <c r="Q240" i="17"/>
  <c r="V240" i="17"/>
  <c r="G243" i="17"/>
  <c r="I243" i="17"/>
  <c r="K243" i="17"/>
  <c r="M243" i="17"/>
  <c r="O243" i="17"/>
  <c r="Q243" i="17"/>
  <c r="V243" i="17"/>
  <c r="G246" i="17"/>
  <c r="I246" i="17"/>
  <c r="K246" i="17"/>
  <c r="M246" i="17"/>
  <c r="O246" i="17"/>
  <c r="Q246" i="17"/>
  <c r="V246" i="17"/>
  <c r="G250" i="17"/>
  <c r="M250" i="17" s="1"/>
  <c r="I250" i="17"/>
  <c r="K250" i="17"/>
  <c r="O250" i="17"/>
  <c r="Q250" i="17"/>
  <c r="V250" i="17"/>
  <c r="G252" i="17"/>
  <c r="M252" i="17" s="1"/>
  <c r="I252" i="17"/>
  <c r="K252" i="17"/>
  <c r="O252" i="17"/>
  <c r="Q252" i="17"/>
  <c r="V252" i="17"/>
  <c r="G254" i="17"/>
  <c r="M254" i="17" s="1"/>
  <c r="I254" i="17"/>
  <c r="K254" i="17"/>
  <c r="O254" i="17"/>
  <c r="Q254" i="17"/>
  <c r="V254" i="17"/>
  <c r="G257" i="17"/>
  <c r="I257" i="17"/>
  <c r="K257" i="17"/>
  <c r="K256" i="17" s="1"/>
  <c r="M257" i="17"/>
  <c r="O257" i="17"/>
  <c r="O256" i="17" s="1"/>
  <c r="Q257" i="17"/>
  <c r="Q256" i="17" s="1"/>
  <c r="V257" i="17"/>
  <c r="G260" i="17"/>
  <c r="I260" i="17"/>
  <c r="K260" i="17"/>
  <c r="M260" i="17"/>
  <c r="O260" i="17"/>
  <c r="Q260" i="17"/>
  <c r="V260" i="17"/>
  <c r="G262" i="17"/>
  <c r="I262" i="17"/>
  <c r="K262" i="17"/>
  <c r="M262" i="17"/>
  <c r="O262" i="17"/>
  <c r="Q262" i="17"/>
  <c r="V262" i="17"/>
  <c r="V256" i="17" s="1"/>
  <c r="G264" i="17"/>
  <c r="I264" i="17"/>
  <c r="K264" i="17"/>
  <c r="M264" i="17"/>
  <c r="O264" i="17"/>
  <c r="Q264" i="17"/>
  <c r="V264" i="17"/>
  <c r="G266" i="17"/>
  <c r="M266" i="17" s="1"/>
  <c r="I266" i="17"/>
  <c r="K266" i="17"/>
  <c r="O266" i="17"/>
  <c r="Q266" i="17"/>
  <c r="V266" i="17"/>
  <c r="G268" i="17"/>
  <c r="M268" i="17" s="1"/>
  <c r="I268" i="17"/>
  <c r="K268" i="17"/>
  <c r="O268" i="17"/>
  <c r="Q268" i="17"/>
  <c r="V268" i="17"/>
  <c r="G271" i="17"/>
  <c r="G256" i="17" s="1"/>
  <c r="I271" i="17"/>
  <c r="K271" i="17"/>
  <c r="O271" i="17"/>
  <c r="Q271" i="17"/>
  <c r="V271" i="17"/>
  <c r="G274" i="17"/>
  <c r="M274" i="17" s="1"/>
  <c r="I274" i="17"/>
  <c r="K274" i="17"/>
  <c r="O274" i="17"/>
  <c r="Q274" i="17"/>
  <c r="V274" i="17"/>
  <c r="G277" i="17"/>
  <c r="I277" i="17"/>
  <c r="K277" i="17"/>
  <c r="M277" i="17"/>
  <c r="O277" i="17"/>
  <c r="Q277" i="17"/>
  <c r="V277" i="17"/>
  <c r="G280" i="17"/>
  <c r="I280" i="17"/>
  <c r="K280" i="17"/>
  <c r="M280" i="17"/>
  <c r="O280" i="17"/>
  <c r="Q280" i="17"/>
  <c r="V280" i="17"/>
  <c r="G283" i="17"/>
  <c r="I283" i="17"/>
  <c r="K283" i="17"/>
  <c r="M283" i="17"/>
  <c r="O283" i="17"/>
  <c r="Q283" i="17"/>
  <c r="V283" i="17"/>
  <c r="G286" i="17"/>
  <c r="I286" i="17"/>
  <c r="K286" i="17"/>
  <c r="M286" i="17"/>
  <c r="O286" i="17"/>
  <c r="Q286" i="17"/>
  <c r="V286" i="17"/>
  <c r="G289" i="17"/>
  <c r="M289" i="17" s="1"/>
  <c r="I289" i="17"/>
  <c r="K289" i="17"/>
  <c r="O289" i="17"/>
  <c r="Q289" i="17"/>
  <c r="V289" i="17"/>
  <c r="G292" i="17"/>
  <c r="M292" i="17" s="1"/>
  <c r="I292" i="17"/>
  <c r="K292" i="17"/>
  <c r="O292" i="17"/>
  <c r="Q292" i="17"/>
  <c r="V292" i="17"/>
  <c r="G295" i="17"/>
  <c r="M295" i="17" s="1"/>
  <c r="I295" i="17"/>
  <c r="K295" i="17"/>
  <c r="O295" i="17"/>
  <c r="Q295" i="17"/>
  <c r="V295" i="17"/>
  <c r="G297" i="17"/>
  <c r="M297" i="17" s="1"/>
  <c r="I297" i="17"/>
  <c r="I256" i="17" s="1"/>
  <c r="K297" i="17"/>
  <c r="O297" i="17"/>
  <c r="Q297" i="17"/>
  <c r="V297" i="17"/>
  <c r="G299" i="17"/>
  <c r="I299" i="17"/>
  <c r="K299" i="17"/>
  <c r="M299" i="17"/>
  <c r="O299" i="17"/>
  <c r="Q299" i="17"/>
  <c r="V299" i="17"/>
  <c r="G301" i="17"/>
  <c r="I301" i="17"/>
  <c r="K301" i="17"/>
  <c r="M301" i="17"/>
  <c r="O301" i="17"/>
  <c r="Q301" i="17"/>
  <c r="V301" i="17"/>
  <c r="G303" i="17"/>
  <c r="I303" i="17"/>
  <c r="K303" i="17"/>
  <c r="M303" i="17"/>
  <c r="O303" i="17"/>
  <c r="Q303" i="17"/>
  <c r="V303" i="17"/>
  <c r="G305" i="17"/>
  <c r="I305" i="17"/>
  <c r="K305" i="17"/>
  <c r="M305" i="17"/>
  <c r="O305" i="17"/>
  <c r="Q305" i="17"/>
  <c r="V305" i="17"/>
  <c r="G307" i="17"/>
  <c r="M307" i="17" s="1"/>
  <c r="I307" i="17"/>
  <c r="K307" i="17"/>
  <c r="O307" i="17"/>
  <c r="Q307" i="17"/>
  <c r="V307" i="17"/>
  <c r="G309" i="17"/>
  <c r="M309" i="17" s="1"/>
  <c r="I309" i="17"/>
  <c r="K309" i="17"/>
  <c r="O309" i="17"/>
  <c r="Q309" i="17"/>
  <c r="V309" i="17"/>
  <c r="G311" i="17"/>
  <c r="M311" i="17" s="1"/>
  <c r="I311" i="17"/>
  <c r="K311" i="17"/>
  <c r="O311" i="17"/>
  <c r="Q311" i="17"/>
  <c r="V311" i="17"/>
  <c r="G313" i="17"/>
  <c r="M313" i="17" s="1"/>
  <c r="I313" i="17"/>
  <c r="K313" i="17"/>
  <c r="O313" i="17"/>
  <c r="Q313" i="17"/>
  <c r="V313" i="17"/>
  <c r="G314" i="17"/>
  <c r="I314" i="17"/>
  <c r="K314" i="17"/>
  <c r="M314" i="17"/>
  <c r="O314" i="17"/>
  <c r="Q314" i="17"/>
  <c r="V314" i="17"/>
  <c r="G316" i="17"/>
  <c r="I316" i="17"/>
  <c r="K316" i="17"/>
  <c r="M316" i="17"/>
  <c r="O316" i="17"/>
  <c r="Q316" i="17"/>
  <c r="V316" i="17"/>
  <c r="G318" i="17"/>
  <c r="I318" i="17"/>
  <c r="K318" i="17"/>
  <c r="M318" i="17"/>
  <c r="O318" i="17"/>
  <c r="Q318" i="17"/>
  <c r="V318" i="17"/>
  <c r="G320" i="17"/>
  <c r="I320" i="17"/>
  <c r="K320" i="17"/>
  <c r="M320" i="17"/>
  <c r="O320" i="17"/>
  <c r="Q320" i="17"/>
  <c r="V320" i="17"/>
  <c r="G322" i="17"/>
  <c r="M322" i="17" s="1"/>
  <c r="I322" i="17"/>
  <c r="K322" i="17"/>
  <c r="O322" i="17"/>
  <c r="Q322" i="17"/>
  <c r="V322" i="17"/>
  <c r="G324" i="17"/>
  <c r="M324" i="17" s="1"/>
  <c r="I324" i="17"/>
  <c r="K324" i="17"/>
  <c r="O324" i="17"/>
  <c r="Q324" i="17"/>
  <c r="V324" i="17"/>
  <c r="G326" i="17"/>
  <c r="M326" i="17" s="1"/>
  <c r="I326" i="17"/>
  <c r="K326" i="17"/>
  <c r="O326" i="17"/>
  <c r="Q326" i="17"/>
  <c r="V326" i="17"/>
  <c r="G328" i="17"/>
  <c r="M328" i="17" s="1"/>
  <c r="I328" i="17"/>
  <c r="K328" i="17"/>
  <c r="O328" i="17"/>
  <c r="Q328" i="17"/>
  <c r="V328" i="17"/>
  <c r="G330" i="17"/>
  <c r="I330" i="17"/>
  <c r="K330" i="17"/>
  <c r="M330" i="17"/>
  <c r="O330" i="17"/>
  <c r="Q330" i="17"/>
  <c r="V330" i="17"/>
  <c r="G332" i="17"/>
  <c r="I332" i="17"/>
  <c r="K332" i="17"/>
  <c r="M332" i="17"/>
  <c r="O332" i="17"/>
  <c r="Q332" i="17"/>
  <c r="V332" i="17"/>
  <c r="G335" i="17"/>
  <c r="I335" i="17"/>
  <c r="K335" i="17"/>
  <c r="M335" i="17"/>
  <c r="O335" i="17"/>
  <c r="Q335" i="17"/>
  <c r="V335" i="17"/>
  <c r="G337" i="17"/>
  <c r="I337" i="17"/>
  <c r="K337" i="17"/>
  <c r="M337" i="17"/>
  <c r="O337" i="17"/>
  <c r="Q337" i="17"/>
  <c r="V337" i="17"/>
  <c r="G340" i="17"/>
  <c r="M340" i="17" s="1"/>
  <c r="I340" i="17"/>
  <c r="K340" i="17"/>
  <c r="O340" i="17"/>
  <c r="Q340" i="17"/>
  <c r="V340" i="17"/>
  <c r="G343" i="17"/>
  <c r="M343" i="17" s="1"/>
  <c r="I343" i="17"/>
  <c r="K343" i="17"/>
  <c r="O343" i="17"/>
  <c r="Q343" i="17"/>
  <c r="V343" i="17"/>
  <c r="G345" i="17"/>
  <c r="M345" i="17" s="1"/>
  <c r="I345" i="17"/>
  <c r="K345" i="17"/>
  <c r="O345" i="17"/>
  <c r="Q345" i="17"/>
  <c r="V345" i="17"/>
  <c r="G347" i="17"/>
  <c r="M347" i="17" s="1"/>
  <c r="I347" i="17"/>
  <c r="K347" i="17"/>
  <c r="O347" i="17"/>
  <c r="Q347" i="17"/>
  <c r="V347" i="17"/>
  <c r="G349" i="17"/>
  <c r="I349" i="17"/>
  <c r="K349" i="17"/>
  <c r="M349" i="17"/>
  <c r="O349" i="17"/>
  <c r="Q349" i="17"/>
  <c r="V349" i="17"/>
  <c r="G351" i="17"/>
  <c r="I351" i="17"/>
  <c r="K351" i="17"/>
  <c r="M351" i="17"/>
  <c r="O351" i="17"/>
  <c r="Q351" i="17"/>
  <c r="V351" i="17"/>
  <c r="G353" i="17"/>
  <c r="I353" i="17"/>
  <c r="K353" i="17"/>
  <c r="M353" i="17"/>
  <c r="O353" i="17"/>
  <c r="Q353" i="17"/>
  <c r="V353" i="17"/>
  <c r="G355" i="17"/>
  <c r="I355" i="17"/>
  <c r="K355" i="17"/>
  <c r="M355" i="17"/>
  <c r="O355" i="17"/>
  <c r="Q355" i="17"/>
  <c r="V355" i="17"/>
  <c r="G357" i="17"/>
  <c r="M357" i="17" s="1"/>
  <c r="I357" i="17"/>
  <c r="K357" i="17"/>
  <c r="O357" i="17"/>
  <c r="Q357" i="17"/>
  <c r="V357" i="17"/>
  <c r="G361" i="17"/>
  <c r="M361" i="17" s="1"/>
  <c r="I361" i="17"/>
  <c r="K361" i="17"/>
  <c r="O361" i="17"/>
  <c r="Q361" i="17"/>
  <c r="V361" i="17"/>
  <c r="G364" i="17"/>
  <c r="M364" i="17" s="1"/>
  <c r="I364" i="17"/>
  <c r="K364" i="17"/>
  <c r="O364" i="17"/>
  <c r="Q364" i="17"/>
  <c r="V364" i="17"/>
  <c r="G366" i="17"/>
  <c r="M366" i="17" s="1"/>
  <c r="I366" i="17"/>
  <c r="K366" i="17"/>
  <c r="O366" i="17"/>
  <c r="Q366" i="17"/>
  <c r="V366" i="17"/>
  <c r="G368" i="17"/>
  <c r="I368" i="17"/>
  <c r="K368" i="17"/>
  <c r="M368" i="17"/>
  <c r="O368" i="17"/>
  <c r="Q368" i="17"/>
  <c r="V368" i="17"/>
  <c r="G370" i="17"/>
  <c r="I370" i="17"/>
  <c r="K370" i="17"/>
  <c r="M370" i="17"/>
  <c r="O370" i="17"/>
  <c r="Q370" i="17"/>
  <c r="V370" i="17"/>
  <c r="G373" i="17"/>
  <c r="I373" i="17"/>
  <c r="K373" i="17"/>
  <c r="M373" i="17"/>
  <c r="O373" i="17"/>
  <c r="Q373" i="17"/>
  <c r="V373" i="17"/>
  <c r="G376" i="17"/>
  <c r="G375" i="17" s="1"/>
  <c r="I376" i="17"/>
  <c r="I375" i="17" s="1"/>
  <c r="K376" i="17"/>
  <c r="O376" i="17"/>
  <c r="Q376" i="17"/>
  <c r="V376" i="17"/>
  <c r="V375" i="17" s="1"/>
  <c r="G378" i="17"/>
  <c r="M378" i="17" s="1"/>
  <c r="I378" i="17"/>
  <c r="K378" i="17"/>
  <c r="K375" i="17" s="1"/>
  <c r="O378" i="17"/>
  <c r="Q378" i="17"/>
  <c r="V378" i="17"/>
  <c r="G380" i="17"/>
  <c r="M380" i="17" s="1"/>
  <c r="I380" i="17"/>
  <c r="K380" i="17"/>
  <c r="O380" i="17"/>
  <c r="Q380" i="17"/>
  <c r="V380" i="17"/>
  <c r="G383" i="17"/>
  <c r="M383" i="17" s="1"/>
  <c r="I383" i="17"/>
  <c r="K383" i="17"/>
  <c r="O383" i="17"/>
  <c r="Q383" i="17"/>
  <c r="V383" i="17"/>
  <c r="G386" i="17"/>
  <c r="I386" i="17"/>
  <c r="K386" i="17"/>
  <c r="M386" i="17"/>
  <c r="O386" i="17"/>
  <c r="Q386" i="17"/>
  <c r="V386" i="17"/>
  <c r="G388" i="17"/>
  <c r="I388" i="17"/>
  <c r="K388" i="17"/>
  <c r="M388" i="17"/>
  <c r="O388" i="17"/>
  <c r="Q388" i="17"/>
  <c r="V388" i="17"/>
  <c r="G390" i="17"/>
  <c r="I390" i="17"/>
  <c r="K390" i="17"/>
  <c r="M390" i="17"/>
  <c r="O390" i="17"/>
  <c r="O375" i="17" s="1"/>
  <c r="Q390" i="17"/>
  <c r="V390" i="17"/>
  <c r="G393" i="17"/>
  <c r="I393" i="17"/>
  <c r="K393" i="17"/>
  <c r="M393" i="17"/>
  <c r="O393" i="17"/>
  <c r="Q393" i="17"/>
  <c r="V393" i="17"/>
  <c r="G396" i="17"/>
  <c r="M396" i="17" s="1"/>
  <c r="I396" i="17"/>
  <c r="K396" i="17"/>
  <c r="O396" i="17"/>
  <c r="Q396" i="17"/>
  <c r="V396" i="17"/>
  <c r="G399" i="17"/>
  <c r="M399" i="17" s="1"/>
  <c r="I399" i="17"/>
  <c r="K399" i="17"/>
  <c r="O399" i="17"/>
  <c r="Q399" i="17"/>
  <c r="V399" i="17"/>
  <c r="G402" i="17"/>
  <c r="M402" i="17" s="1"/>
  <c r="I402" i="17"/>
  <c r="K402" i="17"/>
  <c r="O402" i="17"/>
  <c r="Q402" i="17"/>
  <c r="V402" i="17"/>
  <c r="G404" i="17"/>
  <c r="M404" i="17" s="1"/>
  <c r="I404" i="17"/>
  <c r="K404" i="17"/>
  <c r="O404" i="17"/>
  <c r="Q404" i="17"/>
  <c r="V404" i="17"/>
  <c r="G407" i="17"/>
  <c r="I407" i="17"/>
  <c r="K407" i="17"/>
  <c r="M407" i="17"/>
  <c r="O407" i="17"/>
  <c r="Q407" i="17"/>
  <c r="V407" i="17"/>
  <c r="G409" i="17"/>
  <c r="I409" i="17"/>
  <c r="K409" i="17"/>
  <c r="M409" i="17"/>
  <c r="O409" i="17"/>
  <c r="Q409" i="17"/>
  <c r="V409" i="17"/>
  <c r="G412" i="17"/>
  <c r="I412" i="17"/>
  <c r="K412" i="17"/>
  <c r="M412" i="17"/>
  <c r="O412" i="17"/>
  <c r="Q412" i="17"/>
  <c r="V412" i="17"/>
  <c r="G415" i="17"/>
  <c r="I415" i="17"/>
  <c r="K415" i="17"/>
  <c r="M415" i="17"/>
  <c r="O415" i="17"/>
  <c r="Q415" i="17"/>
  <c r="Q375" i="17" s="1"/>
  <c r="V415" i="17"/>
  <c r="G418" i="17"/>
  <c r="M418" i="17" s="1"/>
  <c r="I418" i="17"/>
  <c r="K418" i="17"/>
  <c r="O418" i="17"/>
  <c r="Q418" i="17"/>
  <c r="V418" i="17"/>
  <c r="G421" i="17"/>
  <c r="M421" i="17" s="1"/>
  <c r="I421" i="17"/>
  <c r="K421" i="17"/>
  <c r="O421" i="17"/>
  <c r="Q421" i="17"/>
  <c r="V421" i="17"/>
  <c r="G425" i="17"/>
  <c r="M425" i="17" s="1"/>
  <c r="I425" i="17"/>
  <c r="K425" i="17"/>
  <c r="O425" i="17"/>
  <c r="Q425" i="17"/>
  <c r="V425" i="17"/>
  <c r="G427" i="17"/>
  <c r="M427" i="17" s="1"/>
  <c r="I427" i="17"/>
  <c r="K427" i="17"/>
  <c r="O427" i="17"/>
  <c r="Q427" i="17"/>
  <c r="V427" i="17"/>
  <c r="G429" i="17"/>
  <c r="I429" i="17"/>
  <c r="K429" i="17"/>
  <c r="M429" i="17"/>
  <c r="O429" i="17"/>
  <c r="Q429" i="17"/>
  <c r="V429" i="17"/>
  <c r="G433" i="17"/>
  <c r="I433" i="17"/>
  <c r="K433" i="17"/>
  <c r="M433" i="17"/>
  <c r="O433" i="17"/>
  <c r="Q433" i="17"/>
  <c r="V433" i="17"/>
  <c r="G436" i="17"/>
  <c r="I436" i="17"/>
  <c r="K436" i="17"/>
  <c r="M436" i="17"/>
  <c r="O436" i="17"/>
  <c r="Q436" i="17"/>
  <c r="V436" i="17"/>
  <c r="G438" i="17"/>
  <c r="I438" i="17"/>
  <c r="K438" i="17"/>
  <c r="M438" i="17"/>
  <c r="O438" i="17"/>
  <c r="Q438" i="17"/>
  <c r="V438" i="17"/>
  <c r="G441" i="17"/>
  <c r="M441" i="17" s="1"/>
  <c r="I441" i="17"/>
  <c r="K441" i="17"/>
  <c r="O441" i="17"/>
  <c r="Q441" i="17"/>
  <c r="V441" i="17"/>
  <c r="G445" i="17"/>
  <c r="M445" i="17" s="1"/>
  <c r="I445" i="17"/>
  <c r="K445" i="17"/>
  <c r="O445" i="17"/>
  <c r="Q445" i="17"/>
  <c r="V445" i="17"/>
  <c r="G448" i="17"/>
  <c r="M448" i="17" s="1"/>
  <c r="I448" i="17"/>
  <c r="K448" i="17"/>
  <c r="O448" i="17"/>
  <c r="Q448" i="17"/>
  <c r="V448" i="17"/>
  <c r="G450" i="17"/>
  <c r="M450" i="17" s="1"/>
  <c r="I450" i="17"/>
  <c r="K450" i="17"/>
  <c r="O450" i="17"/>
  <c r="Q450" i="17"/>
  <c r="V450" i="17"/>
  <c r="G452" i="17"/>
  <c r="I452" i="17"/>
  <c r="K452" i="17"/>
  <c r="M452" i="17"/>
  <c r="O452" i="17"/>
  <c r="Q452" i="17"/>
  <c r="V452" i="17"/>
  <c r="G454" i="17"/>
  <c r="I454" i="17"/>
  <c r="K454" i="17"/>
  <c r="M454" i="17"/>
  <c r="O454" i="17"/>
  <c r="Q454" i="17"/>
  <c r="V454" i="17"/>
  <c r="G457" i="17"/>
  <c r="I457" i="17"/>
  <c r="K457" i="17"/>
  <c r="M457" i="17"/>
  <c r="O457" i="17"/>
  <c r="Q457" i="17"/>
  <c r="V457" i="17"/>
  <c r="G459" i="17"/>
  <c r="I459" i="17"/>
  <c r="K459" i="17"/>
  <c r="M459" i="17"/>
  <c r="O459" i="17"/>
  <c r="Q459" i="17"/>
  <c r="V459" i="17"/>
  <c r="G461" i="17"/>
  <c r="M461" i="17" s="1"/>
  <c r="I461" i="17"/>
  <c r="K461" i="17"/>
  <c r="O461" i="17"/>
  <c r="Q461" i="17"/>
  <c r="V461" i="17"/>
  <c r="G463" i="17"/>
  <c r="M463" i="17" s="1"/>
  <c r="I463" i="17"/>
  <c r="K463" i="17"/>
  <c r="O463" i="17"/>
  <c r="Q463" i="17"/>
  <c r="V463" i="17"/>
  <c r="G465" i="17"/>
  <c r="AE523" i="17" s="1"/>
  <c r="I465" i="17"/>
  <c r="K465" i="17"/>
  <c r="O465" i="17"/>
  <c r="Q465" i="17"/>
  <c r="V465" i="17"/>
  <c r="G468" i="17"/>
  <c r="M468" i="17" s="1"/>
  <c r="I468" i="17"/>
  <c r="K468" i="17"/>
  <c r="O468" i="17"/>
  <c r="Q468" i="17"/>
  <c r="V468" i="17"/>
  <c r="G470" i="17"/>
  <c r="I470" i="17"/>
  <c r="K470" i="17"/>
  <c r="M470" i="17"/>
  <c r="O470" i="17"/>
  <c r="Q470" i="17"/>
  <c r="V470" i="17"/>
  <c r="G472" i="17"/>
  <c r="I472" i="17"/>
  <c r="K472" i="17"/>
  <c r="M472" i="17"/>
  <c r="O472" i="17"/>
  <c r="Q472" i="17"/>
  <c r="V472" i="17"/>
  <c r="G474" i="17"/>
  <c r="I474" i="17"/>
  <c r="K474" i="17"/>
  <c r="M474" i="17"/>
  <c r="O474" i="17"/>
  <c r="Q474" i="17"/>
  <c r="V474" i="17"/>
  <c r="G476" i="17"/>
  <c r="I476" i="17"/>
  <c r="K476" i="17"/>
  <c r="M476" i="17"/>
  <c r="O476" i="17"/>
  <c r="Q476" i="17"/>
  <c r="V476" i="17"/>
  <c r="G478" i="17"/>
  <c r="M478" i="17" s="1"/>
  <c r="I478" i="17"/>
  <c r="K478" i="17"/>
  <c r="O478" i="17"/>
  <c r="Q478" i="17"/>
  <c r="V478" i="17"/>
  <c r="G480" i="17"/>
  <c r="M480" i="17" s="1"/>
  <c r="I480" i="17"/>
  <c r="K480" i="17"/>
  <c r="O480" i="17"/>
  <c r="Q480" i="17"/>
  <c r="V480" i="17"/>
  <c r="G482" i="17"/>
  <c r="M482" i="17" s="1"/>
  <c r="I482" i="17"/>
  <c r="K482" i="17"/>
  <c r="O482" i="17"/>
  <c r="Q482" i="17"/>
  <c r="V482" i="17"/>
  <c r="G484" i="17"/>
  <c r="M484" i="17" s="1"/>
  <c r="I484" i="17"/>
  <c r="K484" i="17"/>
  <c r="O484" i="17"/>
  <c r="Q484" i="17"/>
  <c r="V484" i="17"/>
  <c r="G486" i="17"/>
  <c r="I486" i="17"/>
  <c r="K486" i="17"/>
  <c r="M486" i="17"/>
  <c r="O486" i="17"/>
  <c r="Q486" i="17"/>
  <c r="V486" i="17"/>
  <c r="G489" i="17"/>
  <c r="I489" i="17"/>
  <c r="K489" i="17"/>
  <c r="M489" i="17"/>
  <c r="O489" i="17"/>
  <c r="Q489" i="17"/>
  <c r="V489" i="17"/>
  <c r="G491" i="17"/>
  <c r="I491" i="17"/>
  <c r="K491" i="17"/>
  <c r="M491" i="17"/>
  <c r="O491" i="17"/>
  <c r="Q491" i="17"/>
  <c r="V491" i="17"/>
  <c r="G493" i="17"/>
  <c r="I493" i="17"/>
  <c r="K493" i="17"/>
  <c r="M493" i="17"/>
  <c r="O493" i="17"/>
  <c r="Q493" i="17"/>
  <c r="V493" i="17"/>
  <c r="O495" i="17"/>
  <c r="Q495" i="17"/>
  <c r="G496" i="17"/>
  <c r="M496" i="17" s="1"/>
  <c r="M495" i="17" s="1"/>
  <c r="I496" i="17"/>
  <c r="I495" i="17" s="1"/>
  <c r="K496" i="17"/>
  <c r="K495" i="17" s="1"/>
  <c r="O496" i="17"/>
  <c r="Q496" i="17"/>
  <c r="V496" i="17"/>
  <c r="V495" i="17" s="1"/>
  <c r="G499" i="17"/>
  <c r="G500" i="17"/>
  <c r="M500" i="17" s="1"/>
  <c r="I500" i="17"/>
  <c r="I499" i="17" s="1"/>
  <c r="K500" i="17"/>
  <c r="K499" i="17" s="1"/>
  <c r="O500" i="17"/>
  <c r="O499" i="17" s="1"/>
  <c r="Q500" i="17"/>
  <c r="V500" i="17"/>
  <c r="G502" i="17"/>
  <c r="I502" i="17"/>
  <c r="K502" i="17"/>
  <c r="M502" i="17"/>
  <c r="O502" i="17"/>
  <c r="Q502" i="17"/>
  <c r="V502" i="17"/>
  <c r="G504" i="17"/>
  <c r="I504" i="17"/>
  <c r="K504" i="17"/>
  <c r="M504" i="17"/>
  <c r="O504" i="17"/>
  <c r="Q504" i="17"/>
  <c r="Q499" i="17" s="1"/>
  <c r="V504" i="17"/>
  <c r="G506" i="17"/>
  <c r="I506" i="17"/>
  <c r="K506" i="17"/>
  <c r="M506" i="17"/>
  <c r="O506" i="17"/>
  <c r="Q506" i="17"/>
  <c r="V506" i="17"/>
  <c r="G508" i="17"/>
  <c r="I508" i="17"/>
  <c r="K508" i="17"/>
  <c r="M508" i="17"/>
  <c r="O508" i="17"/>
  <c r="Q508" i="17"/>
  <c r="V508" i="17"/>
  <c r="V499" i="17" s="1"/>
  <c r="G511" i="17"/>
  <c r="M511" i="17" s="1"/>
  <c r="I511" i="17"/>
  <c r="K511" i="17"/>
  <c r="O511" i="17"/>
  <c r="Q511" i="17"/>
  <c r="V511" i="17"/>
  <c r="G514" i="17"/>
  <c r="M514" i="17" s="1"/>
  <c r="I514" i="17"/>
  <c r="K514" i="17"/>
  <c r="O514" i="17"/>
  <c r="Q514" i="17"/>
  <c r="V514" i="17"/>
  <c r="G517" i="17"/>
  <c r="M517" i="17" s="1"/>
  <c r="I517" i="17"/>
  <c r="K517" i="17"/>
  <c r="O517" i="17"/>
  <c r="Q517" i="17"/>
  <c r="V517" i="17"/>
  <c r="G519" i="17"/>
  <c r="I519" i="17"/>
  <c r="V519" i="17"/>
  <c r="G520" i="17"/>
  <c r="I520" i="17"/>
  <c r="K520" i="17"/>
  <c r="K519" i="17" s="1"/>
  <c r="M520" i="17"/>
  <c r="M519" i="17" s="1"/>
  <c r="O520" i="17"/>
  <c r="O519" i="17" s="1"/>
  <c r="Q520" i="17"/>
  <c r="Q519" i="17" s="1"/>
  <c r="V520" i="17"/>
  <c r="AF523" i="17"/>
  <c r="G305" i="16"/>
  <c r="BA303" i="16"/>
  <c r="BA236" i="16"/>
  <c r="BA231" i="16"/>
  <c r="BA226" i="16"/>
  <c r="BA62" i="16"/>
  <c r="BA58" i="16"/>
  <c r="BA10" i="16"/>
  <c r="G8" i="16"/>
  <c r="G9" i="16"/>
  <c r="M9" i="16" s="1"/>
  <c r="I9" i="16"/>
  <c r="I8" i="16" s="1"/>
  <c r="K9" i="16"/>
  <c r="O9" i="16"/>
  <c r="Q9" i="16"/>
  <c r="V9" i="16"/>
  <c r="G12" i="16"/>
  <c r="M12" i="16" s="1"/>
  <c r="I12" i="16"/>
  <c r="K12" i="16"/>
  <c r="K8" i="16" s="1"/>
  <c r="O12" i="16"/>
  <c r="Q12" i="16"/>
  <c r="V12" i="16"/>
  <c r="G16" i="16"/>
  <c r="I16" i="16"/>
  <c r="K16" i="16"/>
  <c r="M16" i="16"/>
  <c r="O16" i="16"/>
  <c r="Q16" i="16"/>
  <c r="V16" i="16"/>
  <c r="G19" i="16"/>
  <c r="I19" i="16"/>
  <c r="K19" i="16"/>
  <c r="M19" i="16"/>
  <c r="O19" i="16"/>
  <c r="O8" i="16" s="1"/>
  <c r="Q19" i="16"/>
  <c r="V19" i="16"/>
  <c r="G22" i="16"/>
  <c r="I22" i="16"/>
  <c r="K22" i="16"/>
  <c r="M22" i="16"/>
  <c r="O22" i="16"/>
  <c r="Q22" i="16"/>
  <c r="Q8" i="16" s="1"/>
  <c r="V22" i="16"/>
  <c r="G25" i="16"/>
  <c r="I25" i="16"/>
  <c r="K25" i="16"/>
  <c r="M25" i="16"/>
  <c r="O25" i="16"/>
  <c r="Q25" i="16"/>
  <c r="V25" i="16"/>
  <c r="V8" i="16" s="1"/>
  <c r="G28" i="16"/>
  <c r="I28" i="16"/>
  <c r="K28" i="16"/>
  <c r="M28" i="16"/>
  <c r="O28" i="16"/>
  <c r="Q28" i="16"/>
  <c r="V28" i="16"/>
  <c r="G31" i="16"/>
  <c r="M31" i="16" s="1"/>
  <c r="I31" i="16"/>
  <c r="K31" i="16"/>
  <c r="O31" i="16"/>
  <c r="Q31" i="16"/>
  <c r="V31" i="16"/>
  <c r="G36" i="16"/>
  <c r="M36" i="16" s="1"/>
  <c r="I36" i="16"/>
  <c r="K36" i="16"/>
  <c r="O36" i="16"/>
  <c r="Q36" i="16"/>
  <c r="V36" i="16"/>
  <c r="G38" i="16"/>
  <c r="M38" i="16" s="1"/>
  <c r="I38" i="16"/>
  <c r="K38" i="16"/>
  <c r="O38" i="16"/>
  <c r="Q38" i="16"/>
  <c r="V38" i="16"/>
  <c r="G40" i="16"/>
  <c r="I40" i="16"/>
  <c r="K40" i="16"/>
  <c r="M40" i="16"/>
  <c r="O40" i="16"/>
  <c r="Q40" i="16"/>
  <c r="V40" i="16"/>
  <c r="G43" i="16"/>
  <c r="I43" i="16"/>
  <c r="K43" i="16"/>
  <c r="M43" i="16"/>
  <c r="O43" i="16"/>
  <c r="Q43" i="16"/>
  <c r="V43" i="16"/>
  <c r="G45" i="16"/>
  <c r="I45" i="16"/>
  <c r="K45" i="16"/>
  <c r="M45" i="16"/>
  <c r="O45" i="16"/>
  <c r="Q45" i="16"/>
  <c r="V45" i="16"/>
  <c r="G48" i="16"/>
  <c r="I48" i="16"/>
  <c r="K48" i="16"/>
  <c r="M48" i="16"/>
  <c r="O48" i="16"/>
  <c r="Q48" i="16"/>
  <c r="V48" i="16"/>
  <c r="G57" i="16"/>
  <c r="G47" i="16" s="1"/>
  <c r="I57" i="16"/>
  <c r="K57" i="16"/>
  <c r="K47" i="16" s="1"/>
  <c r="O57" i="16"/>
  <c r="Q57" i="16"/>
  <c r="V57" i="16"/>
  <c r="G61" i="16"/>
  <c r="M61" i="16" s="1"/>
  <c r="I61" i="16"/>
  <c r="I47" i="16" s="1"/>
  <c r="K61" i="16"/>
  <c r="O61" i="16"/>
  <c r="Q61" i="16"/>
  <c r="V61" i="16"/>
  <c r="G63" i="16"/>
  <c r="M63" i="16" s="1"/>
  <c r="I63" i="16"/>
  <c r="K63" i="16"/>
  <c r="O63" i="16"/>
  <c r="O47" i="16" s="1"/>
  <c r="Q63" i="16"/>
  <c r="V63" i="16"/>
  <c r="G72" i="16"/>
  <c r="I72" i="16"/>
  <c r="K72" i="16"/>
  <c r="M72" i="16"/>
  <c r="O72" i="16"/>
  <c r="Q72" i="16"/>
  <c r="V72" i="16"/>
  <c r="G80" i="16"/>
  <c r="I80" i="16"/>
  <c r="K80" i="16"/>
  <c r="M80" i="16"/>
  <c r="O80" i="16"/>
  <c r="Q80" i="16"/>
  <c r="V80" i="16"/>
  <c r="G111" i="16"/>
  <c r="I111" i="16"/>
  <c r="K111" i="16"/>
  <c r="M111" i="16"/>
  <c r="O111" i="16"/>
  <c r="Q111" i="16"/>
  <c r="Q47" i="16" s="1"/>
  <c r="V111" i="16"/>
  <c r="G114" i="16"/>
  <c r="I114" i="16"/>
  <c r="K114" i="16"/>
  <c r="M114" i="16"/>
  <c r="O114" i="16"/>
  <c r="Q114" i="16"/>
  <c r="V114" i="16"/>
  <c r="V47" i="16" s="1"/>
  <c r="G118" i="16"/>
  <c r="I118" i="16"/>
  <c r="K118" i="16"/>
  <c r="M118" i="16"/>
  <c r="O118" i="16"/>
  <c r="Q118" i="16"/>
  <c r="V118" i="16"/>
  <c r="G122" i="16"/>
  <c r="I122" i="16"/>
  <c r="I121" i="16" s="1"/>
  <c r="K122" i="16"/>
  <c r="K121" i="16" s="1"/>
  <c r="M122" i="16"/>
  <c r="O122" i="16"/>
  <c r="Q122" i="16"/>
  <c r="Q121" i="16" s="1"/>
  <c r="V122" i="16"/>
  <c r="V121" i="16" s="1"/>
  <c r="G142" i="16"/>
  <c r="M142" i="16" s="1"/>
  <c r="I142" i="16"/>
  <c r="K142" i="16"/>
  <c r="O142" i="16"/>
  <c r="Q142" i="16"/>
  <c r="V142" i="16"/>
  <c r="G145" i="16"/>
  <c r="I145" i="16"/>
  <c r="K145" i="16"/>
  <c r="M145" i="16"/>
  <c r="O145" i="16"/>
  <c r="Q145" i="16"/>
  <c r="V145" i="16"/>
  <c r="G148" i="16"/>
  <c r="I148" i="16"/>
  <c r="K148" i="16"/>
  <c r="M148" i="16"/>
  <c r="O148" i="16"/>
  <c r="O121" i="16" s="1"/>
  <c r="Q148" i="16"/>
  <c r="V148" i="16"/>
  <c r="G149" i="16"/>
  <c r="I149" i="16"/>
  <c r="K149" i="16"/>
  <c r="M149" i="16"/>
  <c r="O149" i="16"/>
  <c r="Q149" i="16"/>
  <c r="V149" i="16"/>
  <c r="G155" i="16"/>
  <c r="M155" i="16" s="1"/>
  <c r="I155" i="16"/>
  <c r="K155" i="16"/>
  <c r="O155" i="16"/>
  <c r="Q155" i="16"/>
  <c r="V155" i="16"/>
  <c r="G157" i="16"/>
  <c r="I157" i="16"/>
  <c r="K157" i="16"/>
  <c r="M157" i="16"/>
  <c r="O157" i="16"/>
  <c r="Q157" i="16"/>
  <c r="V157" i="16"/>
  <c r="G162" i="16"/>
  <c r="M162" i="16" s="1"/>
  <c r="I162" i="16"/>
  <c r="K162" i="16"/>
  <c r="O162" i="16"/>
  <c r="Q162" i="16"/>
  <c r="V162" i="16"/>
  <c r="G166" i="16"/>
  <c r="M166" i="16" s="1"/>
  <c r="I166" i="16"/>
  <c r="K166" i="16"/>
  <c r="O166" i="16"/>
  <c r="Q166" i="16"/>
  <c r="V166" i="16"/>
  <c r="G175" i="16"/>
  <c r="M175" i="16" s="1"/>
  <c r="I175" i="16"/>
  <c r="K175" i="16"/>
  <c r="O175" i="16"/>
  <c r="Q175" i="16"/>
  <c r="V175" i="16"/>
  <c r="G189" i="16"/>
  <c r="I189" i="16"/>
  <c r="K189" i="16"/>
  <c r="M189" i="16"/>
  <c r="O189" i="16"/>
  <c r="Q189" i="16"/>
  <c r="V189" i="16"/>
  <c r="G199" i="16"/>
  <c r="I199" i="16"/>
  <c r="K199" i="16"/>
  <c r="M199" i="16"/>
  <c r="O199" i="16"/>
  <c r="Q199" i="16"/>
  <c r="V199" i="16"/>
  <c r="G201" i="16"/>
  <c r="I201" i="16"/>
  <c r="K201" i="16"/>
  <c r="M201" i="16"/>
  <c r="O201" i="16"/>
  <c r="Q201" i="16"/>
  <c r="V201" i="16"/>
  <c r="G215" i="16"/>
  <c r="I215" i="16"/>
  <c r="K215" i="16"/>
  <c r="M215" i="16"/>
  <c r="O215" i="16"/>
  <c r="Q215" i="16"/>
  <c r="V215" i="16"/>
  <c r="G216" i="16"/>
  <c r="I216" i="16"/>
  <c r="K216" i="16"/>
  <c r="M216" i="16"/>
  <c r="O216" i="16"/>
  <c r="Q216" i="16"/>
  <c r="V216" i="16"/>
  <c r="G223" i="16"/>
  <c r="M223" i="16" s="1"/>
  <c r="I223" i="16"/>
  <c r="K223" i="16"/>
  <c r="O223" i="16"/>
  <c r="Q223" i="16"/>
  <c r="V223" i="16"/>
  <c r="G225" i="16"/>
  <c r="I225" i="16"/>
  <c r="K225" i="16"/>
  <c r="M225" i="16"/>
  <c r="O225" i="16"/>
  <c r="Q225" i="16"/>
  <c r="V225" i="16"/>
  <c r="G230" i="16"/>
  <c r="M230" i="16" s="1"/>
  <c r="I230" i="16"/>
  <c r="K230" i="16"/>
  <c r="O230" i="16"/>
  <c r="Q230" i="16"/>
  <c r="V230" i="16"/>
  <c r="G235" i="16"/>
  <c r="I235" i="16"/>
  <c r="K235" i="16"/>
  <c r="M235" i="16"/>
  <c r="O235" i="16"/>
  <c r="Q235" i="16"/>
  <c r="V235" i="16"/>
  <c r="G240" i="16"/>
  <c r="I240" i="16"/>
  <c r="K240" i="16"/>
  <c r="M240" i="16"/>
  <c r="O240" i="16"/>
  <c r="Q240" i="16"/>
  <c r="V240" i="16"/>
  <c r="G242" i="16"/>
  <c r="I242" i="16"/>
  <c r="K242" i="16"/>
  <c r="M242" i="16"/>
  <c r="O242" i="16"/>
  <c r="Q242" i="16"/>
  <c r="V242" i="16"/>
  <c r="G245" i="16"/>
  <c r="M245" i="16" s="1"/>
  <c r="I245" i="16"/>
  <c r="K245" i="16"/>
  <c r="O245" i="16"/>
  <c r="Q245" i="16"/>
  <c r="V245" i="16"/>
  <c r="G248" i="16"/>
  <c r="I248" i="16"/>
  <c r="K248" i="16"/>
  <c r="M248" i="16"/>
  <c r="O248" i="16"/>
  <c r="Q248" i="16"/>
  <c r="V248" i="16"/>
  <c r="G252" i="16"/>
  <c r="M252" i="16" s="1"/>
  <c r="I252" i="16"/>
  <c r="K252" i="16"/>
  <c r="O252" i="16"/>
  <c r="Q252" i="16"/>
  <c r="V252" i="16"/>
  <c r="I259" i="16"/>
  <c r="G260" i="16"/>
  <c r="M260" i="16" s="1"/>
  <c r="M259" i="16" s="1"/>
  <c r="I260" i="16"/>
  <c r="K260" i="16"/>
  <c r="K259" i="16" s="1"/>
  <c r="O260" i="16"/>
  <c r="O259" i="16" s="1"/>
  <c r="Q260" i="16"/>
  <c r="V260" i="16"/>
  <c r="V259" i="16" s="1"/>
  <c r="G267" i="16"/>
  <c r="I267" i="16"/>
  <c r="K267" i="16"/>
  <c r="M267" i="16"/>
  <c r="O267" i="16"/>
  <c r="Q267" i="16"/>
  <c r="V267" i="16"/>
  <c r="G269" i="16"/>
  <c r="I269" i="16"/>
  <c r="K269" i="16"/>
  <c r="M269" i="16"/>
  <c r="O269" i="16"/>
  <c r="Q269" i="16"/>
  <c r="V269" i="16"/>
  <c r="G276" i="16"/>
  <c r="I276" i="16"/>
  <c r="K276" i="16"/>
  <c r="M276" i="16"/>
  <c r="O276" i="16"/>
  <c r="Q276" i="16"/>
  <c r="Q259" i="16" s="1"/>
  <c r="V276" i="16"/>
  <c r="G279" i="16"/>
  <c r="I279" i="16"/>
  <c r="K279" i="16"/>
  <c r="M279" i="16"/>
  <c r="O279" i="16"/>
  <c r="Q279" i="16"/>
  <c r="V279" i="16"/>
  <c r="G282" i="16"/>
  <c r="I282" i="16"/>
  <c r="K282" i="16"/>
  <c r="M282" i="16"/>
  <c r="O282" i="16"/>
  <c r="Q282" i="16"/>
  <c r="V282" i="16"/>
  <c r="G285" i="16"/>
  <c r="M285" i="16" s="1"/>
  <c r="I285" i="16"/>
  <c r="K285" i="16"/>
  <c r="O285" i="16"/>
  <c r="Q285" i="16"/>
  <c r="V285" i="16"/>
  <c r="G290" i="16"/>
  <c r="I290" i="16"/>
  <c r="K290" i="16"/>
  <c r="M290" i="16"/>
  <c r="O290" i="16"/>
  <c r="Q290" i="16"/>
  <c r="V290" i="16"/>
  <c r="G292" i="16"/>
  <c r="M292" i="16" s="1"/>
  <c r="I292" i="16"/>
  <c r="K292" i="16"/>
  <c r="O292" i="16"/>
  <c r="Q292" i="16"/>
  <c r="V292" i="16"/>
  <c r="G295" i="16"/>
  <c r="I295" i="16"/>
  <c r="K295" i="16"/>
  <c r="M295" i="16"/>
  <c r="O295" i="16"/>
  <c r="Q295" i="16"/>
  <c r="V295" i="16"/>
  <c r="G297" i="16"/>
  <c r="I297" i="16"/>
  <c r="K297" i="16"/>
  <c r="M297" i="16"/>
  <c r="O297" i="16"/>
  <c r="G298" i="16"/>
  <c r="I298" i="16"/>
  <c r="K298" i="16"/>
  <c r="M298" i="16"/>
  <c r="O298" i="16"/>
  <c r="Q298" i="16"/>
  <c r="Q297" i="16" s="1"/>
  <c r="V298" i="16"/>
  <c r="V297" i="16" s="1"/>
  <c r="G301" i="16"/>
  <c r="I301" i="16"/>
  <c r="K301" i="16"/>
  <c r="M301" i="16"/>
  <c r="O301" i="16"/>
  <c r="Q301" i="16"/>
  <c r="V301" i="16"/>
  <c r="G302" i="16"/>
  <c r="I302" i="16"/>
  <c r="K302" i="16"/>
  <c r="M302" i="16"/>
  <c r="O302" i="16"/>
  <c r="Q302" i="16"/>
  <c r="V302" i="16"/>
  <c r="AF305" i="16"/>
  <c r="G98" i="15"/>
  <c r="BA86" i="15"/>
  <c r="BA83" i="15"/>
  <c r="BA69" i="15"/>
  <c r="BA57" i="15"/>
  <c r="BA49" i="15"/>
  <c r="BA46" i="15"/>
  <c r="BA32" i="15"/>
  <c r="BA31" i="15"/>
  <c r="BA22" i="15"/>
  <c r="G9" i="15"/>
  <c r="I9" i="15"/>
  <c r="K9" i="15"/>
  <c r="M9" i="15"/>
  <c r="O9" i="15"/>
  <c r="Q9" i="15"/>
  <c r="V9" i="15"/>
  <c r="G12" i="15"/>
  <c r="I12" i="15"/>
  <c r="K12" i="15"/>
  <c r="K8" i="15" s="1"/>
  <c r="M12" i="15"/>
  <c r="O12" i="15"/>
  <c r="Q12" i="15"/>
  <c r="V12" i="15"/>
  <c r="V8" i="15" s="1"/>
  <c r="G15" i="15"/>
  <c r="M15" i="15" s="1"/>
  <c r="I15" i="15"/>
  <c r="I8" i="15" s="1"/>
  <c r="K15" i="15"/>
  <c r="O15" i="15"/>
  <c r="Q15" i="15"/>
  <c r="V15" i="15"/>
  <c r="G16" i="15"/>
  <c r="M16" i="15" s="1"/>
  <c r="I16" i="15"/>
  <c r="K16" i="15"/>
  <c r="O16" i="15"/>
  <c r="O8" i="15" s="1"/>
  <c r="Q16" i="15"/>
  <c r="V16" i="15"/>
  <c r="G18" i="15"/>
  <c r="I18" i="15"/>
  <c r="K18" i="15"/>
  <c r="M18" i="15"/>
  <c r="O18" i="15"/>
  <c r="Q18" i="15"/>
  <c r="V18" i="15"/>
  <c r="G20" i="15"/>
  <c r="I20" i="15"/>
  <c r="K20" i="15"/>
  <c r="M20" i="15"/>
  <c r="O20" i="15"/>
  <c r="Q20" i="15"/>
  <c r="V20" i="15"/>
  <c r="G21" i="15"/>
  <c r="I21" i="15"/>
  <c r="K21" i="15"/>
  <c r="M21" i="15"/>
  <c r="O21" i="15"/>
  <c r="Q21" i="15"/>
  <c r="Q8" i="15" s="1"/>
  <c r="V21" i="15"/>
  <c r="G24" i="15"/>
  <c r="I24" i="15"/>
  <c r="K24" i="15"/>
  <c r="M24" i="15"/>
  <c r="O24" i="15"/>
  <c r="Q24" i="15"/>
  <c r="V24" i="15"/>
  <c r="G26" i="15"/>
  <c r="I26" i="15"/>
  <c r="K26" i="15"/>
  <c r="M26" i="15"/>
  <c r="O26" i="15"/>
  <c r="Q26" i="15"/>
  <c r="V26" i="15"/>
  <c r="G43" i="15"/>
  <c r="M43" i="15" s="1"/>
  <c r="I43" i="15"/>
  <c r="K43" i="15"/>
  <c r="O43" i="15"/>
  <c r="Q43" i="15"/>
  <c r="V43" i="15"/>
  <c r="G45" i="15"/>
  <c r="I45" i="15"/>
  <c r="K45" i="15"/>
  <c r="M45" i="15"/>
  <c r="O45" i="15"/>
  <c r="Q45" i="15"/>
  <c r="V45" i="15"/>
  <c r="G48" i="15"/>
  <c r="M48" i="15" s="1"/>
  <c r="I48" i="15"/>
  <c r="K48" i="15"/>
  <c r="O48" i="15"/>
  <c r="Q48" i="15"/>
  <c r="V48" i="15"/>
  <c r="G52" i="15"/>
  <c r="M52" i="15" s="1"/>
  <c r="I52" i="15"/>
  <c r="K52" i="15"/>
  <c r="O52" i="15"/>
  <c r="Q52" i="15"/>
  <c r="V52" i="15"/>
  <c r="G56" i="15"/>
  <c r="I56" i="15"/>
  <c r="K56" i="15"/>
  <c r="M56" i="15"/>
  <c r="O56" i="15"/>
  <c r="Q56" i="15"/>
  <c r="V56" i="15"/>
  <c r="G60" i="15"/>
  <c r="G59" i="15" s="1"/>
  <c r="I60" i="15"/>
  <c r="K60" i="15"/>
  <c r="O60" i="15"/>
  <c r="O59" i="15" s="1"/>
  <c r="Q60" i="15"/>
  <c r="Q59" i="15" s="1"/>
  <c r="V60" i="15"/>
  <c r="V59" i="15" s="1"/>
  <c r="G62" i="15"/>
  <c r="I62" i="15"/>
  <c r="K62" i="15"/>
  <c r="M62" i="15"/>
  <c r="O62" i="15"/>
  <c r="Q62" i="15"/>
  <c r="V62" i="15"/>
  <c r="G65" i="15"/>
  <c r="I65" i="15"/>
  <c r="K65" i="15"/>
  <c r="K59" i="15" s="1"/>
  <c r="M65" i="15"/>
  <c r="O65" i="15"/>
  <c r="Q65" i="15"/>
  <c r="V65" i="15"/>
  <c r="G68" i="15"/>
  <c r="M68" i="15" s="1"/>
  <c r="I68" i="15"/>
  <c r="I59" i="15" s="1"/>
  <c r="K68" i="15"/>
  <c r="O68" i="15"/>
  <c r="Q68" i="15"/>
  <c r="V68" i="15"/>
  <c r="G70" i="15"/>
  <c r="M70" i="15" s="1"/>
  <c r="I70" i="15"/>
  <c r="K70" i="15"/>
  <c r="O70" i="15"/>
  <c r="Q70" i="15"/>
  <c r="V70" i="15"/>
  <c r="G73" i="15"/>
  <c r="I73" i="15"/>
  <c r="K73" i="15"/>
  <c r="M73" i="15"/>
  <c r="O73" i="15"/>
  <c r="Q73" i="15"/>
  <c r="V73" i="15"/>
  <c r="G78" i="15"/>
  <c r="G79" i="15"/>
  <c r="I79" i="15"/>
  <c r="K79" i="15"/>
  <c r="K78" i="15" s="1"/>
  <c r="M79" i="15"/>
  <c r="O79" i="15"/>
  <c r="O78" i="15" s="1"/>
  <c r="Q79" i="15"/>
  <c r="Q78" i="15" s="1"/>
  <c r="V79" i="15"/>
  <c r="G82" i="15"/>
  <c r="I82" i="15"/>
  <c r="K82" i="15"/>
  <c r="M82" i="15"/>
  <c r="O82" i="15"/>
  <c r="Q82" i="15"/>
  <c r="V82" i="15"/>
  <c r="G85" i="15"/>
  <c r="I85" i="15"/>
  <c r="I78" i="15" s="1"/>
  <c r="K85" i="15"/>
  <c r="M85" i="15"/>
  <c r="O85" i="15"/>
  <c r="Q85" i="15"/>
  <c r="V85" i="15"/>
  <c r="G87" i="15"/>
  <c r="M87" i="15" s="1"/>
  <c r="I87" i="15"/>
  <c r="K87" i="15"/>
  <c r="O87" i="15"/>
  <c r="Q87" i="15"/>
  <c r="V87" i="15"/>
  <c r="G88" i="15"/>
  <c r="I88" i="15"/>
  <c r="K88" i="15"/>
  <c r="M88" i="15"/>
  <c r="O88" i="15"/>
  <c r="Q88" i="15"/>
  <c r="V88" i="15"/>
  <c r="G89" i="15"/>
  <c r="M89" i="15" s="1"/>
  <c r="I89" i="15"/>
  <c r="K89" i="15"/>
  <c r="O89" i="15"/>
  <c r="Q89" i="15"/>
  <c r="V89" i="15"/>
  <c r="V78" i="15" s="1"/>
  <c r="G90" i="15"/>
  <c r="M90" i="15" s="1"/>
  <c r="I90" i="15"/>
  <c r="K90" i="15"/>
  <c r="O90" i="15"/>
  <c r="Q90" i="15"/>
  <c r="V90" i="15"/>
  <c r="G91" i="15"/>
  <c r="I91" i="15"/>
  <c r="K91" i="15"/>
  <c r="M91" i="15"/>
  <c r="O91" i="15"/>
  <c r="Q91" i="15"/>
  <c r="V91" i="15"/>
  <c r="G93" i="15"/>
  <c r="I93" i="15"/>
  <c r="K93" i="15"/>
  <c r="M93" i="15"/>
  <c r="O93" i="15"/>
  <c r="Q93" i="15"/>
  <c r="V93" i="15"/>
  <c r="G94" i="15"/>
  <c r="I94" i="15"/>
  <c r="O94" i="15"/>
  <c r="Q94" i="15"/>
  <c r="V94" i="15"/>
  <c r="G95" i="15"/>
  <c r="I95" i="15"/>
  <c r="K95" i="15"/>
  <c r="K94" i="15" s="1"/>
  <c r="M95" i="15"/>
  <c r="M94" i="15" s="1"/>
  <c r="O95" i="15"/>
  <c r="Q95" i="15"/>
  <c r="V95" i="15"/>
  <c r="AF98" i="15"/>
  <c r="G18" i="14"/>
  <c r="BA10" i="14"/>
  <c r="G9" i="14"/>
  <c r="G8" i="14" s="1"/>
  <c r="I9" i="14"/>
  <c r="I8" i="14" s="1"/>
  <c r="K9" i="14"/>
  <c r="K8" i="14" s="1"/>
  <c r="M9" i="14"/>
  <c r="O9" i="14"/>
  <c r="O8" i="14" s="1"/>
  <c r="Q9" i="14"/>
  <c r="Q8" i="14" s="1"/>
  <c r="V9" i="14"/>
  <c r="V8" i="14" s="1"/>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I16" i="14"/>
  <c r="K16" i="14"/>
  <c r="M16" i="14"/>
  <c r="O16" i="14"/>
  <c r="Q16" i="14"/>
  <c r="V16" i="14"/>
  <c r="AF18" i="14"/>
  <c r="G1472" i="13"/>
  <c r="BA1470" i="13"/>
  <c r="BA1360" i="13"/>
  <c r="BA1195" i="13"/>
  <c r="BA1174" i="13"/>
  <c r="BA547" i="13"/>
  <c r="BA408" i="13"/>
  <c r="BA263" i="13"/>
  <c r="BA33" i="13"/>
  <c r="G8" i="13"/>
  <c r="G9" i="13"/>
  <c r="M9" i="13" s="1"/>
  <c r="I9" i="13"/>
  <c r="K9" i="13"/>
  <c r="O9" i="13"/>
  <c r="Q9" i="13"/>
  <c r="V9" i="13"/>
  <c r="G19" i="13"/>
  <c r="M19" i="13" s="1"/>
  <c r="I19" i="13"/>
  <c r="I8" i="13" s="1"/>
  <c r="K19" i="13"/>
  <c r="K8" i="13" s="1"/>
  <c r="O19" i="13"/>
  <c r="Q19" i="13"/>
  <c r="V19" i="13"/>
  <c r="G29" i="13"/>
  <c r="M29" i="13" s="1"/>
  <c r="I29" i="13"/>
  <c r="K29" i="13"/>
  <c r="O29" i="13"/>
  <c r="Q29" i="13"/>
  <c r="V29" i="13"/>
  <c r="G60" i="13"/>
  <c r="M60" i="13" s="1"/>
  <c r="I60" i="13"/>
  <c r="K60" i="13"/>
  <c r="O60" i="13"/>
  <c r="O8" i="13" s="1"/>
  <c r="Q60" i="13"/>
  <c r="V60" i="13"/>
  <c r="G62" i="13"/>
  <c r="I62" i="13"/>
  <c r="K62" i="13"/>
  <c r="M62" i="13"/>
  <c r="O62" i="13"/>
  <c r="Q62" i="13"/>
  <c r="V62" i="13"/>
  <c r="G64" i="13"/>
  <c r="I64" i="13"/>
  <c r="K64" i="13"/>
  <c r="M64" i="13"/>
  <c r="O64" i="13"/>
  <c r="Q64" i="13"/>
  <c r="V64" i="13"/>
  <c r="V8" i="13" s="1"/>
  <c r="G66" i="13"/>
  <c r="I66" i="13"/>
  <c r="K66" i="13"/>
  <c r="M66" i="13"/>
  <c r="O66" i="13"/>
  <c r="Q66" i="13"/>
  <c r="Q8" i="13" s="1"/>
  <c r="V66" i="13"/>
  <c r="G68" i="13"/>
  <c r="I68" i="13"/>
  <c r="K68" i="13"/>
  <c r="M68" i="13"/>
  <c r="O68" i="13"/>
  <c r="Q68" i="13"/>
  <c r="V68" i="13"/>
  <c r="G72" i="13"/>
  <c r="I72" i="13"/>
  <c r="K72" i="13"/>
  <c r="M72" i="13"/>
  <c r="O72" i="13"/>
  <c r="Q72" i="13"/>
  <c r="V72" i="13"/>
  <c r="G76" i="13"/>
  <c r="M76" i="13" s="1"/>
  <c r="I76" i="13"/>
  <c r="K76" i="13"/>
  <c r="O76" i="13"/>
  <c r="Q76" i="13"/>
  <c r="V76" i="13"/>
  <c r="G77" i="13"/>
  <c r="I77" i="13"/>
  <c r="K77" i="13"/>
  <c r="M77" i="13"/>
  <c r="O77" i="13"/>
  <c r="Q77" i="13"/>
  <c r="V77" i="13"/>
  <c r="G87" i="13"/>
  <c r="I87" i="13"/>
  <c r="K87" i="13"/>
  <c r="M87" i="13"/>
  <c r="O87" i="13"/>
  <c r="Q87" i="13"/>
  <c r="V87" i="13"/>
  <c r="I96" i="13"/>
  <c r="Q96" i="13"/>
  <c r="G97" i="13"/>
  <c r="I97" i="13"/>
  <c r="K97" i="13"/>
  <c r="K96" i="13" s="1"/>
  <c r="M97" i="13"/>
  <c r="O97" i="13"/>
  <c r="O96" i="13" s="1"/>
  <c r="Q97" i="13"/>
  <c r="V97" i="13"/>
  <c r="G100" i="13"/>
  <c r="I100" i="13"/>
  <c r="K100" i="13"/>
  <c r="M100" i="13"/>
  <c r="O100" i="13"/>
  <c r="Q100" i="13"/>
  <c r="V100" i="13"/>
  <c r="V96" i="13" s="1"/>
  <c r="G106" i="13"/>
  <c r="G96" i="13" s="1"/>
  <c r="I106" i="13"/>
  <c r="K106" i="13"/>
  <c r="O106" i="13"/>
  <c r="Q106" i="13"/>
  <c r="V106" i="13"/>
  <c r="G120" i="13"/>
  <c r="M120" i="13" s="1"/>
  <c r="I120" i="13"/>
  <c r="K120" i="13"/>
  <c r="O120" i="13"/>
  <c r="Q120" i="13"/>
  <c r="V120" i="13"/>
  <c r="G123" i="13"/>
  <c r="M123" i="13" s="1"/>
  <c r="I123" i="13"/>
  <c r="K123" i="13"/>
  <c r="O123" i="13"/>
  <c r="Q123" i="13"/>
  <c r="V123" i="13"/>
  <c r="G126" i="13"/>
  <c r="G127" i="13"/>
  <c r="M127" i="13" s="1"/>
  <c r="M126" i="13" s="1"/>
  <c r="I127" i="13"/>
  <c r="K127" i="13"/>
  <c r="O127" i="13"/>
  <c r="O126" i="13" s="1"/>
  <c r="Q127" i="13"/>
  <c r="Q126" i="13" s="1"/>
  <c r="V127" i="13"/>
  <c r="G146" i="13"/>
  <c r="I146" i="13"/>
  <c r="K146" i="13"/>
  <c r="K126" i="13" s="1"/>
  <c r="M146" i="13"/>
  <c r="O146" i="13"/>
  <c r="Q146" i="13"/>
  <c r="V146" i="13"/>
  <c r="G165" i="13"/>
  <c r="I165" i="13"/>
  <c r="I126" i="13" s="1"/>
  <c r="K165" i="13"/>
  <c r="M165" i="13"/>
  <c r="O165" i="13"/>
  <c r="Q165" i="13"/>
  <c r="V165" i="13"/>
  <c r="V126" i="13" s="1"/>
  <c r="G167" i="13"/>
  <c r="I167" i="13"/>
  <c r="K167" i="13"/>
  <c r="M167" i="13"/>
  <c r="O167" i="13"/>
  <c r="Q167" i="13"/>
  <c r="V167" i="13"/>
  <c r="G168" i="13"/>
  <c r="I168" i="13"/>
  <c r="K168" i="13"/>
  <c r="M168" i="13"/>
  <c r="O168" i="13"/>
  <c r="Q168" i="13"/>
  <c r="V168" i="13"/>
  <c r="G262" i="13"/>
  <c r="I262" i="13"/>
  <c r="K262" i="13"/>
  <c r="M262" i="13"/>
  <c r="O262" i="13"/>
  <c r="Q262" i="13"/>
  <c r="V262" i="13"/>
  <c r="G265" i="13"/>
  <c r="M265" i="13" s="1"/>
  <c r="I265" i="13"/>
  <c r="K265" i="13"/>
  <c r="O265" i="13"/>
  <c r="Q265" i="13"/>
  <c r="V265" i="13"/>
  <c r="G268" i="13"/>
  <c r="I268" i="13"/>
  <c r="I267" i="13" s="1"/>
  <c r="K268" i="13"/>
  <c r="K267" i="13" s="1"/>
  <c r="M268" i="13"/>
  <c r="O268" i="13"/>
  <c r="Q268" i="13"/>
  <c r="V268" i="13"/>
  <c r="G271" i="13"/>
  <c r="G267" i="13" s="1"/>
  <c r="I271" i="13"/>
  <c r="K271" i="13"/>
  <c r="O271" i="13"/>
  <c r="O267" i="13" s="1"/>
  <c r="Q271" i="13"/>
  <c r="Q267" i="13" s="1"/>
  <c r="V271" i="13"/>
  <c r="G274" i="13"/>
  <c r="I274" i="13"/>
  <c r="K274" i="13"/>
  <c r="M274" i="13"/>
  <c r="O274" i="13"/>
  <c r="Q274" i="13"/>
  <c r="V274" i="13"/>
  <c r="G277" i="13"/>
  <c r="I277" i="13"/>
  <c r="K277" i="13"/>
  <c r="M277" i="13"/>
  <c r="O277" i="13"/>
  <c r="Q277" i="13"/>
  <c r="V277" i="13"/>
  <c r="G280" i="13"/>
  <c r="M280" i="13" s="1"/>
  <c r="I280" i="13"/>
  <c r="K280" i="13"/>
  <c r="O280" i="13"/>
  <c r="Q280" i="13"/>
  <c r="V280" i="13"/>
  <c r="V267" i="13" s="1"/>
  <c r="G283" i="13"/>
  <c r="M283" i="13" s="1"/>
  <c r="I283" i="13"/>
  <c r="K283" i="13"/>
  <c r="O283" i="13"/>
  <c r="Q283" i="13"/>
  <c r="V283" i="13"/>
  <c r="G286" i="13"/>
  <c r="M286" i="13" s="1"/>
  <c r="I286" i="13"/>
  <c r="K286" i="13"/>
  <c r="O286" i="13"/>
  <c r="Q286" i="13"/>
  <c r="V286" i="13"/>
  <c r="G288" i="13"/>
  <c r="M288" i="13" s="1"/>
  <c r="I288" i="13"/>
  <c r="K288" i="13"/>
  <c r="O288" i="13"/>
  <c r="Q288" i="13"/>
  <c r="V288" i="13"/>
  <c r="G291" i="13"/>
  <c r="M291" i="13" s="1"/>
  <c r="I291" i="13"/>
  <c r="K291" i="13"/>
  <c r="O291" i="13"/>
  <c r="Q291" i="13"/>
  <c r="V291" i="13"/>
  <c r="G300" i="13"/>
  <c r="I300" i="13"/>
  <c r="K300" i="13"/>
  <c r="M300" i="13"/>
  <c r="O300" i="13"/>
  <c r="Q300" i="13"/>
  <c r="V300" i="13"/>
  <c r="G302" i="13"/>
  <c r="I302" i="13"/>
  <c r="K302" i="13"/>
  <c r="M302" i="13"/>
  <c r="O302" i="13"/>
  <c r="Q302" i="13"/>
  <c r="V302" i="13"/>
  <c r="G307" i="13"/>
  <c r="I307" i="13"/>
  <c r="K307" i="13"/>
  <c r="M307" i="13"/>
  <c r="O307" i="13"/>
  <c r="Q307" i="13"/>
  <c r="V307" i="13"/>
  <c r="G314" i="13"/>
  <c r="I314" i="13"/>
  <c r="K314" i="13"/>
  <c r="M314" i="13"/>
  <c r="O314" i="13"/>
  <c r="Q314" i="13"/>
  <c r="V314" i="13"/>
  <c r="G315" i="13"/>
  <c r="I315" i="13"/>
  <c r="K315" i="13"/>
  <c r="M315" i="13"/>
  <c r="O315" i="13"/>
  <c r="Q315" i="13"/>
  <c r="V315" i="13"/>
  <c r="G319" i="13"/>
  <c r="M319" i="13" s="1"/>
  <c r="I319" i="13"/>
  <c r="K319" i="13"/>
  <c r="O319" i="13"/>
  <c r="Q319" i="13"/>
  <c r="V319" i="13"/>
  <c r="G321" i="13"/>
  <c r="I321" i="13"/>
  <c r="K321" i="13"/>
  <c r="M321" i="13"/>
  <c r="O321" i="13"/>
  <c r="Q321" i="13"/>
  <c r="V321" i="13"/>
  <c r="G324" i="13"/>
  <c r="I324" i="13"/>
  <c r="K324" i="13"/>
  <c r="M324" i="13"/>
  <c r="O324" i="13"/>
  <c r="Q324" i="13"/>
  <c r="V324" i="13"/>
  <c r="G326" i="13"/>
  <c r="M326" i="13" s="1"/>
  <c r="I326" i="13"/>
  <c r="K326" i="13"/>
  <c r="O326" i="13"/>
  <c r="Q326" i="13"/>
  <c r="V326" i="13"/>
  <c r="G329" i="13"/>
  <c r="I329" i="13"/>
  <c r="K329" i="13"/>
  <c r="M329" i="13"/>
  <c r="O329" i="13"/>
  <c r="Q329" i="13"/>
  <c r="V329" i="13"/>
  <c r="G331" i="13"/>
  <c r="I331" i="13"/>
  <c r="K331" i="13"/>
  <c r="M331" i="13"/>
  <c r="O331" i="13"/>
  <c r="Q331" i="13"/>
  <c r="V331" i="13"/>
  <c r="G334" i="13"/>
  <c r="M334" i="13" s="1"/>
  <c r="I334" i="13"/>
  <c r="K334" i="13"/>
  <c r="O334" i="13"/>
  <c r="Q334" i="13"/>
  <c r="V334" i="13"/>
  <c r="G337" i="13"/>
  <c r="M337" i="13" s="1"/>
  <c r="I337" i="13"/>
  <c r="K337" i="13"/>
  <c r="O337" i="13"/>
  <c r="Q337" i="13"/>
  <c r="V337" i="13"/>
  <c r="G341" i="13"/>
  <c r="M341" i="13" s="1"/>
  <c r="I341" i="13"/>
  <c r="K341" i="13"/>
  <c r="O341" i="13"/>
  <c r="Q341" i="13"/>
  <c r="V341" i="13"/>
  <c r="G344" i="13"/>
  <c r="M344" i="13" s="1"/>
  <c r="I344" i="13"/>
  <c r="K344" i="13"/>
  <c r="O344" i="13"/>
  <c r="Q344" i="13"/>
  <c r="V344" i="13"/>
  <c r="G347" i="13"/>
  <c r="G348" i="13"/>
  <c r="I348" i="13"/>
  <c r="K348" i="13"/>
  <c r="K347" i="13" s="1"/>
  <c r="M348" i="13"/>
  <c r="O348" i="13"/>
  <c r="Q348" i="13"/>
  <c r="V348" i="13"/>
  <c r="G352" i="13"/>
  <c r="I352" i="13"/>
  <c r="K352" i="13"/>
  <c r="M352" i="13"/>
  <c r="O352" i="13"/>
  <c r="Q352" i="13"/>
  <c r="Q347" i="13" s="1"/>
  <c r="V352" i="13"/>
  <c r="V347" i="13" s="1"/>
  <c r="G355" i="13"/>
  <c r="I355" i="13"/>
  <c r="K355" i="13"/>
  <c r="M355" i="13"/>
  <c r="O355" i="13"/>
  <c r="O347" i="13" s="1"/>
  <c r="Q355" i="13"/>
  <c r="V355" i="13"/>
  <c r="G357" i="13"/>
  <c r="I357" i="13"/>
  <c r="K357" i="13"/>
  <c r="M357" i="13"/>
  <c r="O357" i="13"/>
  <c r="Q357" i="13"/>
  <c r="V357" i="13"/>
  <c r="G360" i="13"/>
  <c r="I360" i="13"/>
  <c r="I347" i="13" s="1"/>
  <c r="K360" i="13"/>
  <c r="M360" i="13"/>
  <c r="O360" i="13"/>
  <c r="Q360" i="13"/>
  <c r="V360" i="13"/>
  <c r="G378" i="13"/>
  <c r="M378" i="13" s="1"/>
  <c r="I378" i="13"/>
  <c r="K378" i="13"/>
  <c r="O378" i="13"/>
  <c r="Q378" i="13"/>
  <c r="V378" i="13"/>
  <c r="G399" i="13"/>
  <c r="V399" i="13"/>
  <c r="G400" i="13"/>
  <c r="M400" i="13" s="1"/>
  <c r="I400" i="13"/>
  <c r="I399" i="13" s="1"/>
  <c r="K400" i="13"/>
  <c r="K399" i="13" s="1"/>
  <c r="O400" i="13"/>
  <c r="Q400" i="13"/>
  <c r="V400" i="13"/>
  <c r="G402" i="13"/>
  <c r="M402" i="13" s="1"/>
  <c r="I402" i="13"/>
  <c r="K402" i="13"/>
  <c r="O402" i="13"/>
  <c r="O399" i="13" s="1"/>
  <c r="Q402" i="13"/>
  <c r="Q399" i="13" s="1"/>
  <c r="V402" i="13"/>
  <c r="G404" i="13"/>
  <c r="I404" i="13"/>
  <c r="K404" i="13"/>
  <c r="M404" i="13"/>
  <c r="O404" i="13"/>
  <c r="Q404" i="13"/>
  <c r="V404" i="13"/>
  <c r="G407" i="13"/>
  <c r="I407" i="13"/>
  <c r="K407" i="13"/>
  <c r="M407" i="13"/>
  <c r="O407" i="13"/>
  <c r="Q407" i="13"/>
  <c r="V407" i="13"/>
  <c r="Q410" i="13"/>
  <c r="G411" i="13"/>
  <c r="M411" i="13" s="1"/>
  <c r="I411" i="13"/>
  <c r="K411" i="13"/>
  <c r="O411" i="13"/>
  <c r="O410" i="13" s="1"/>
  <c r="Q411" i="13"/>
  <c r="V411" i="13"/>
  <c r="V410" i="13" s="1"/>
  <c r="G415" i="13"/>
  <c r="M415" i="13" s="1"/>
  <c r="I415" i="13"/>
  <c r="I410" i="13" s="1"/>
  <c r="K415" i="13"/>
  <c r="K410" i="13" s="1"/>
  <c r="O415" i="13"/>
  <c r="Q415" i="13"/>
  <c r="V415" i="13"/>
  <c r="G419" i="13"/>
  <c r="M419" i="13" s="1"/>
  <c r="I419" i="13"/>
  <c r="K419" i="13"/>
  <c r="O419" i="13"/>
  <c r="Q419" i="13"/>
  <c r="V419" i="13"/>
  <c r="G421" i="13"/>
  <c r="M421" i="13" s="1"/>
  <c r="I421" i="13"/>
  <c r="K421" i="13"/>
  <c r="O421" i="13"/>
  <c r="Q421" i="13"/>
  <c r="V421" i="13"/>
  <c r="G424" i="13"/>
  <c r="I424" i="13"/>
  <c r="K424" i="13"/>
  <c r="M424" i="13"/>
  <c r="O424" i="13"/>
  <c r="Q424" i="13"/>
  <c r="V424" i="13"/>
  <c r="G426" i="13"/>
  <c r="I426" i="13"/>
  <c r="K426" i="13"/>
  <c r="M426" i="13"/>
  <c r="O426" i="13"/>
  <c r="Q426" i="13"/>
  <c r="V426" i="13"/>
  <c r="G429" i="13"/>
  <c r="I429" i="13"/>
  <c r="K429" i="13"/>
  <c r="M429" i="13"/>
  <c r="O429" i="13"/>
  <c r="Q429" i="13"/>
  <c r="V429" i="13"/>
  <c r="G458" i="13"/>
  <c r="I458" i="13"/>
  <c r="K458" i="13"/>
  <c r="M458" i="13"/>
  <c r="O458" i="13"/>
  <c r="Q458" i="13"/>
  <c r="V458" i="13"/>
  <c r="G487" i="13"/>
  <c r="I487" i="13"/>
  <c r="K487" i="13"/>
  <c r="M487" i="13"/>
  <c r="O487" i="13"/>
  <c r="Q487" i="13"/>
  <c r="V487" i="13"/>
  <c r="G493" i="13"/>
  <c r="M493" i="13" s="1"/>
  <c r="I493" i="13"/>
  <c r="K493" i="13"/>
  <c r="O493" i="13"/>
  <c r="Q493" i="13"/>
  <c r="V493" i="13"/>
  <c r="G499" i="13"/>
  <c r="I499" i="13"/>
  <c r="K499" i="13"/>
  <c r="M499" i="13"/>
  <c r="O499" i="13"/>
  <c r="Q499" i="13"/>
  <c r="V499" i="13"/>
  <c r="G505" i="13"/>
  <c r="M505" i="13" s="1"/>
  <c r="I505" i="13"/>
  <c r="K505" i="13"/>
  <c r="O505" i="13"/>
  <c r="Q505" i="13"/>
  <c r="V505" i="13"/>
  <c r="G508" i="13"/>
  <c r="M508" i="13" s="1"/>
  <c r="I508" i="13"/>
  <c r="K508" i="13"/>
  <c r="O508" i="13"/>
  <c r="Q508" i="13"/>
  <c r="V508" i="13"/>
  <c r="G511" i="13"/>
  <c r="I511" i="13"/>
  <c r="K511" i="13"/>
  <c r="M511" i="13"/>
  <c r="O511" i="13"/>
  <c r="Q511" i="13"/>
  <c r="V511" i="13"/>
  <c r="G514" i="13"/>
  <c r="G513" i="13" s="1"/>
  <c r="I514" i="13"/>
  <c r="I513" i="13" s="1"/>
  <c r="K514" i="13"/>
  <c r="O514" i="13"/>
  <c r="Q514" i="13"/>
  <c r="Q513" i="13" s="1"/>
  <c r="V514" i="13"/>
  <c r="V513" i="13" s="1"/>
  <c r="G516" i="13"/>
  <c r="M516" i="13" s="1"/>
  <c r="I516" i="13"/>
  <c r="K516" i="13"/>
  <c r="O516" i="13"/>
  <c r="Q516" i="13"/>
  <c r="V516" i="13"/>
  <c r="G519" i="13"/>
  <c r="M519" i="13" s="1"/>
  <c r="I519" i="13"/>
  <c r="K519" i="13"/>
  <c r="K513" i="13" s="1"/>
  <c r="O519" i="13"/>
  <c r="Q519" i="13"/>
  <c r="V519" i="13"/>
  <c r="G528" i="13"/>
  <c r="M528" i="13" s="1"/>
  <c r="I528" i="13"/>
  <c r="K528" i="13"/>
  <c r="O528" i="13"/>
  <c r="Q528" i="13"/>
  <c r="V528" i="13"/>
  <c r="G536" i="13"/>
  <c r="M536" i="13" s="1"/>
  <c r="I536" i="13"/>
  <c r="K536" i="13"/>
  <c r="O536" i="13"/>
  <c r="O513" i="13" s="1"/>
  <c r="Q536" i="13"/>
  <c r="V536" i="13"/>
  <c r="G538" i="13"/>
  <c r="I538" i="13"/>
  <c r="K538" i="13"/>
  <c r="M538" i="13"/>
  <c r="O538" i="13"/>
  <c r="Q538" i="13"/>
  <c r="V538" i="13"/>
  <c r="G546" i="13"/>
  <c r="I546" i="13"/>
  <c r="K546" i="13"/>
  <c r="M546" i="13"/>
  <c r="O546" i="13"/>
  <c r="Q546" i="13"/>
  <c r="V546" i="13"/>
  <c r="G550" i="13"/>
  <c r="I550" i="13"/>
  <c r="K550" i="13"/>
  <c r="M550" i="13"/>
  <c r="O550" i="13"/>
  <c r="Q550" i="13"/>
  <c r="V550" i="13"/>
  <c r="G552" i="13"/>
  <c r="I552" i="13"/>
  <c r="K552" i="13"/>
  <c r="M552" i="13"/>
  <c r="O552" i="13"/>
  <c r="Q552" i="13"/>
  <c r="V552" i="13"/>
  <c r="G561" i="13"/>
  <c r="I561" i="13"/>
  <c r="K561" i="13"/>
  <c r="M561" i="13"/>
  <c r="O561" i="13"/>
  <c r="Q561" i="13"/>
  <c r="V561" i="13"/>
  <c r="G563" i="13"/>
  <c r="M563" i="13" s="1"/>
  <c r="I563" i="13"/>
  <c r="K563" i="13"/>
  <c r="O563" i="13"/>
  <c r="Q563" i="13"/>
  <c r="V563" i="13"/>
  <c r="G565" i="13"/>
  <c r="I565" i="13"/>
  <c r="K565" i="13"/>
  <c r="M565" i="13"/>
  <c r="O565" i="13"/>
  <c r="Q565" i="13"/>
  <c r="V565" i="13"/>
  <c r="G568" i="13"/>
  <c r="M568" i="13" s="1"/>
  <c r="I568" i="13"/>
  <c r="K568" i="13"/>
  <c r="O568" i="13"/>
  <c r="Q568" i="13"/>
  <c r="V568" i="13"/>
  <c r="G572" i="13"/>
  <c r="M572" i="13" s="1"/>
  <c r="I572" i="13"/>
  <c r="K572" i="13"/>
  <c r="O572" i="13"/>
  <c r="Q572" i="13"/>
  <c r="V572" i="13"/>
  <c r="G573" i="13"/>
  <c r="I573" i="13"/>
  <c r="K573" i="13"/>
  <c r="M573" i="13"/>
  <c r="O573" i="13"/>
  <c r="Q573" i="13"/>
  <c r="V573" i="13"/>
  <c r="G575" i="13"/>
  <c r="I575" i="13"/>
  <c r="K575" i="13"/>
  <c r="M575" i="13"/>
  <c r="O575" i="13"/>
  <c r="Q575" i="13"/>
  <c r="V575" i="13"/>
  <c r="G577" i="13"/>
  <c r="M577" i="13" s="1"/>
  <c r="I577" i="13"/>
  <c r="K577" i="13"/>
  <c r="O577" i="13"/>
  <c r="Q577" i="13"/>
  <c r="V577" i="13"/>
  <c r="G580" i="13"/>
  <c r="M580" i="13" s="1"/>
  <c r="I580" i="13"/>
  <c r="K580" i="13"/>
  <c r="O580" i="13"/>
  <c r="Q580" i="13"/>
  <c r="V580" i="13"/>
  <c r="G584" i="13"/>
  <c r="M584" i="13" s="1"/>
  <c r="I584" i="13"/>
  <c r="K584" i="13"/>
  <c r="O584" i="13"/>
  <c r="Q584" i="13"/>
  <c r="V584" i="13"/>
  <c r="G588" i="13"/>
  <c r="M588" i="13" s="1"/>
  <c r="I588" i="13"/>
  <c r="K588" i="13"/>
  <c r="O588" i="13"/>
  <c r="Q588" i="13"/>
  <c r="V588" i="13"/>
  <c r="G592" i="13"/>
  <c r="M592" i="13" s="1"/>
  <c r="I592" i="13"/>
  <c r="K592" i="13"/>
  <c r="O592" i="13"/>
  <c r="Q592" i="13"/>
  <c r="V592" i="13"/>
  <c r="G596" i="13"/>
  <c r="I596" i="13"/>
  <c r="K596" i="13"/>
  <c r="M596" i="13"/>
  <c r="O596" i="13"/>
  <c r="Q596" i="13"/>
  <c r="V596" i="13"/>
  <c r="G599" i="13"/>
  <c r="I599" i="13"/>
  <c r="K599" i="13"/>
  <c r="M599" i="13"/>
  <c r="O599" i="13"/>
  <c r="Q599" i="13"/>
  <c r="V599" i="13"/>
  <c r="G601" i="13"/>
  <c r="I601" i="13"/>
  <c r="K601" i="13"/>
  <c r="M601" i="13"/>
  <c r="O601" i="13"/>
  <c r="Q601" i="13"/>
  <c r="V601" i="13"/>
  <c r="G604" i="13"/>
  <c r="I604" i="13"/>
  <c r="K604" i="13"/>
  <c r="M604" i="13"/>
  <c r="O604" i="13"/>
  <c r="Q604" i="13"/>
  <c r="V604" i="13"/>
  <c r="G606" i="13"/>
  <c r="I606" i="13"/>
  <c r="K606" i="13"/>
  <c r="M606" i="13"/>
  <c r="O606" i="13"/>
  <c r="Q606" i="13"/>
  <c r="V606" i="13"/>
  <c r="G608" i="13"/>
  <c r="M608" i="13" s="1"/>
  <c r="I608" i="13"/>
  <c r="K608" i="13"/>
  <c r="O608" i="13"/>
  <c r="Q608" i="13"/>
  <c r="V608" i="13"/>
  <c r="G611" i="13"/>
  <c r="I611" i="13"/>
  <c r="K611" i="13"/>
  <c r="M611" i="13"/>
  <c r="O611" i="13"/>
  <c r="Q611" i="13"/>
  <c r="V611" i="13"/>
  <c r="G618" i="13"/>
  <c r="M618" i="13" s="1"/>
  <c r="I618" i="13"/>
  <c r="K618" i="13"/>
  <c r="O618" i="13"/>
  <c r="Q618" i="13"/>
  <c r="V618" i="13"/>
  <c r="G621" i="13"/>
  <c r="M621" i="13" s="1"/>
  <c r="I621" i="13"/>
  <c r="K621" i="13"/>
  <c r="O621" i="13"/>
  <c r="Q621" i="13"/>
  <c r="V621" i="13"/>
  <c r="G624" i="13"/>
  <c r="I624" i="13"/>
  <c r="K624" i="13"/>
  <c r="M624" i="13"/>
  <c r="O624" i="13"/>
  <c r="Q624" i="13"/>
  <c r="V624" i="13"/>
  <c r="G625" i="13"/>
  <c r="I625" i="13"/>
  <c r="K625" i="13"/>
  <c r="M625" i="13"/>
  <c r="O625" i="13"/>
  <c r="Q625" i="13"/>
  <c r="V625" i="13"/>
  <c r="G627" i="13"/>
  <c r="M627" i="13" s="1"/>
  <c r="I627" i="13"/>
  <c r="K627" i="13"/>
  <c r="O627" i="13"/>
  <c r="Q627" i="13"/>
  <c r="V627" i="13"/>
  <c r="G629" i="13"/>
  <c r="M629" i="13" s="1"/>
  <c r="I629" i="13"/>
  <c r="K629" i="13"/>
  <c r="O629" i="13"/>
  <c r="Q629" i="13"/>
  <c r="V629" i="13"/>
  <c r="G632" i="13"/>
  <c r="M632" i="13" s="1"/>
  <c r="I632" i="13"/>
  <c r="K632" i="13"/>
  <c r="O632" i="13"/>
  <c r="Q632" i="13"/>
  <c r="V632" i="13"/>
  <c r="G634" i="13"/>
  <c r="M634" i="13" s="1"/>
  <c r="I634" i="13"/>
  <c r="K634" i="13"/>
  <c r="O634" i="13"/>
  <c r="Q634" i="13"/>
  <c r="V634" i="13"/>
  <c r="G636" i="13"/>
  <c r="M636" i="13" s="1"/>
  <c r="I636" i="13"/>
  <c r="K636" i="13"/>
  <c r="O636" i="13"/>
  <c r="Q636" i="13"/>
  <c r="V636" i="13"/>
  <c r="G638" i="13"/>
  <c r="I638" i="13"/>
  <c r="K638" i="13"/>
  <c r="M638" i="13"/>
  <c r="O638" i="13"/>
  <c r="Q638" i="13"/>
  <c r="V638" i="13"/>
  <c r="G641" i="13"/>
  <c r="I641" i="13"/>
  <c r="K641" i="13"/>
  <c r="M641" i="13"/>
  <c r="O641" i="13"/>
  <c r="O640" i="13" s="1"/>
  <c r="Q641" i="13"/>
  <c r="Q640" i="13" s="1"/>
  <c r="V641" i="13"/>
  <c r="G649" i="13"/>
  <c r="I649" i="13"/>
  <c r="K649" i="13"/>
  <c r="M649" i="13"/>
  <c r="O649" i="13"/>
  <c r="Q649" i="13"/>
  <c r="V649" i="13"/>
  <c r="G653" i="13"/>
  <c r="I653" i="13"/>
  <c r="I640" i="13" s="1"/>
  <c r="K653" i="13"/>
  <c r="M653" i="13"/>
  <c r="O653" i="13"/>
  <c r="Q653" i="13"/>
  <c r="V653" i="13"/>
  <c r="V640" i="13" s="1"/>
  <c r="G660" i="13"/>
  <c r="M660" i="13" s="1"/>
  <c r="I660" i="13"/>
  <c r="K660" i="13"/>
  <c r="O660" i="13"/>
  <c r="Q660" i="13"/>
  <c r="V660" i="13"/>
  <c r="G662" i="13"/>
  <c r="I662" i="13"/>
  <c r="K662" i="13"/>
  <c r="M662" i="13"/>
  <c r="O662" i="13"/>
  <c r="Q662" i="13"/>
  <c r="V662" i="13"/>
  <c r="G669" i="13"/>
  <c r="M669" i="13" s="1"/>
  <c r="I669" i="13"/>
  <c r="K669" i="13"/>
  <c r="O669" i="13"/>
  <c r="Q669" i="13"/>
  <c r="V669" i="13"/>
  <c r="G672" i="13"/>
  <c r="M672" i="13" s="1"/>
  <c r="I672" i="13"/>
  <c r="K672" i="13"/>
  <c r="O672" i="13"/>
  <c r="Q672" i="13"/>
  <c r="V672" i="13"/>
  <c r="G679" i="13"/>
  <c r="I679" i="13"/>
  <c r="K679" i="13"/>
  <c r="M679" i="13"/>
  <c r="O679" i="13"/>
  <c r="Q679" i="13"/>
  <c r="V679" i="13"/>
  <c r="G696" i="13"/>
  <c r="I696" i="13"/>
  <c r="K696" i="13"/>
  <c r="M696" i="13"/>
  <c r="O696" i="13"/>
  <c r="Q696" i="13"/>
  <c r="V696" i="13"/>
  <c r="G730" i="13"/>
  <c r="M730" i="13" s="1"/>
  <c r="I730" i="13"/>
  <c r="K730" i="13"/>
  <c r="O730" i="13"/>
  <c r="Q730" i="13"/>
  <c r="V730" i="13"/>
  <c r="G764" i="13"/>
  <c r="I764" i="13"/>
  <c r="K764" i="13"/>
  <c r="M764" i="13"/>
  <c r="O764" i="13"/>
  <c r="Q764" i="13"/>
  <c r="V764" i="13"/>
  <c r="G765" i="13"/>
  <c r="M765" i="13" s="1"/>
  <c r="I765" i="13"/>
  <c r="K765" i="13"/>
  <c r="K640" i="13" s="1"/>
  <c r="O765" i="13"/>
  <c r="Q765" i="13"/>
  <c r="V765" i="13"/>
  <c r="G767" i="13"/>
  <c r="M767" i="13" s="1"/>
  <c r="I767" i="13"/>
  <c r="K767" i="13"/>
  <c r="O767" i="13"/>
  <c r="Q767" i="13"/>
  <c r="V767" i="13"/>
  <c r="G770" i="13"/>
  <c r="M770" i="13" s="1"/>
  <c r="I770" i="13"/>
  <c r="K770" i="13"/>
  <c r="O770" i="13"/>
  <c r="Q770" i="13"/>
  <c r="V770" i="13"/>
  <c r="G773" i="13"/>
  <c r="I773" i="13"/>
  <c r="K773" i="13"/>
  <c r="M773" i="13"/>
  <c r="O773" i="13"/>
  <c r="Q773" i="13"/>
  <c r="V773" i="13"/>
  <c r="G774" i="13"/>
  <c r="I774" i="13"/>
  <c r="K774" i="13"/>
  <c r="M774" i="13"/>
  <c r="O774" i="13"/>
  <c r="Q774" i="13"/>
  <c r="V774" i="13"/>
  <c r="O776" i="13"/>
  <c r="G777" i="13"/>
  <c r="I777" i="13"/>
  <c r="K777" i="13"/>
  <c r="K776" i="13" s="1"/>
  <c r="M777" i="13"/>
  <c r="O777" i="13"/>
  <c r="Q777" i="13"/>
  <c r="Q776" i="13" s="1"/>
  <c r="V777" i="13"/>
  <c r="V776" i="13" s="1"/>
  <c r="G779" i="13"/>
  <c r="I779" i="13"/>
  <c r="I776" i="13" s="1"/>
  <c r="K779" i="13"/>
  <c r="M779" i="13"/>
  <c r="O779" i="13"/>
  <c r="Q779" i="13"/>
  <c r="V779" i="13"/>
  <c r="G781" i="13"/>
  <c r="M781" i="13" s="1"/>
  <c r="I781" i="13"/>
  <c r="K781" i="13"/>
  <c r="O781" i="13"/>
  <c r="Q781" i="13"/>
  <c r="V781" i="13"/>
  <c r="G783" i="13"/>
  <c r="G784" i="13"/>
  <c r="M784" i="13" s="1"/>
  <c r="M783" i="13" s="1"/>
  <c r="I784" i="13"/>
  <c r="I783" i="13" s="1"/>
  <c r="K784" i="13"/>
  <c r="K783" i="13" s="1"/>
  <c r="O784" i="13"/>
  <c r="Q784" i="13"/>
  <c r="V784" i="13"/>
  <c r="V783" i="13" s="1"/>
  <c r="G787" i="13"/>
  <c r="M787" i="13" s="1"/>
  <c r="I787" i="13"/>
  <c r="K787" i="13"/>
  <c r="O787" i="13"/>
  <c r="Q787" i="13"/>
  <c r="Q783" i="13" s="1"/>
  <c r="V787" i="13"/>
  <c r="G790" i="13"/>
  <c r="I790" i="13"/>
  <c r="K790" i="13"/>
  <c r="M790" i="13"/>
  <c r="O790" i="13"/>
  <c r="O783" i="13" s="1"/>
  <c r="Q790" i="13"/>
  <c r="V790" i="13"/>
  <c r="G793" i="13"/>
  <c r="G792" i="13" s="1"/>
  <c r="I793" i="13"/>
  <c r="I792" i="13" s="1"/>
  <c r="K793" i="13"/>
  <c r="O793" i="13"/>
  <c r="Q793" i="13"/>
  <c r="Q792" i="13" s="1"/>
  <c r="V793" i="13"/>
  <c r="V792" i="13" s="1"/>
  <c r="G795" i="13"/>
  <c r="I795" i="13"/>
  <c r="K795" i="13"/>
  <c r="M795" i="13"/>
  <c r="O795" i="13"/>
  <c r="Q795" i="13"/>
  <c r="V795" i="13"/>
  <c r="G797" i="13"/>
  <c r="I797" i="13"/>
  <c r="K797" i="13"/>
  <c r="K792" i="13" s="1"/>
  <c r="M797" i="13"/>
  <c r="O797" i="13"/>
  <c r="Q797" i="13"/>
  <c r="V797" i="13"/>
  <c r="G799" i="13"/>
  <c r="M799" i="13" s="1"/>
  <c r="I799" i="13"/>
  <c r="K799" i="13"/>
  <c r="O799" i="13"/>
  <c r="Q799" i="13"/>
  <c r="V799" i="13"/>
  <c r="G801" i="13"/>
  <c r="M801" i="13" s="1"/>
  <c r="I801" i="13"/>
  <c r="K801" i="13"/>
  <c r="O801" i="13"/>
  <c r="O792" i="13" s="1"/>
  <c r="Q801" i="13"/>
  <c r="V801" i="13"/>
  <c r="G803" i="13"/>
  <c r="I803" i="13"/>
  <c r="K803" i="13"/>
  <c r="M803" i="13"/>
  <c r="O803" i="13"/>
  <c r="Q803" i="13"/>
  <c r="V803" i="13"/>
  <c r="G805" i="13"/>
  <c r="I805" i="13"/>
  <c r="K805" i="13"/>
  <c r="M805" i="13"/>
  <c r="O805" i="13"/>
  <c r="Q805" i="13"/>
  <c r="V805" i="13"/>
  <c r="G807" i="13"/>
  <c r="M807" i="13" s="1"/>
  <c r="I807" i="13"/>
  <c r="K807" i="13"/>
  <c r="O807" i="13"/>
  <c r="Q807" i="13"/>
  <c r="V807" i="13"/>
  <c r="G809" i="13"/>
  <c r="I809" i="13"/>
  <c r="K809" i="13"/>
  <c r="M809" i="13"/>
  <c r="O809" i="13"/>
  <c r="Q809" i="13"/>
  <c r="V809" i="13"/>
  <c r="G811" i="13"/>
  <c r="I811" i="13"/>
  <c r="K811" i="13"/>
  <c r="M811" i="13"/>
  <c r="O811" i="13"/>
  <c r="Q811" i="13"/>
  <c r="V811" i="13"/>
  <c r="G813" i="13"/>
  <c r="M813" i="13" s="1"/>
  <c r="I813" i="13"/>
  <c r="K813" i="13"/>
  <c r="O813" i="13"/>
  <c r="Q813" i="13"/>
  <c r="V813" i="13"/>
  <c r="G815" i="13"/>
  <c r="I815" i="13"/>
  <c r="K815" i="13"/>
  <c r="M815" i="13"/>
  <c r="O815" i="13"/>
  <c r="Q815" i="13"/>
  <c r="V815" i="13"/>
  <c r="G817" i="13"/>
  <c r="M817" i="13" s="1"/>
  <c r="I817" i="13"/>
  <c r="K817" i="13"/>
  <c r="O817" i="13"/>
  <c r="Q817" i="13"/>
  <c r="V817" i="13"/>
  <c r="G819" i="13"/>
  <c r="M819" i="13" s="1"/>
  <c r="I819" i="13"/>
  <c r="K819" i="13"/>
  <c r="O819" i="13"/>
  <c r="Q819" i="13"/>
  <c r="V819" i="13"/>
  <c r="G821" i="13"/>
  <c r="I821" i="13"/>
  <c r="K821" i="13"/>
  <c r="M821" i="13"/>
  <c r="O821" i="13"/>
  <c r="Q821" i="13"/>
  <c r="V821" i="13"/>
  <c r="G823" i="13"/>
  <c r="I823" i="13"/>
  <c r="K823" i="13"/>
  <c r="M823" i="13"/>
  <c r="O823" i="13"/>
  <c r="Q823" i="13"/>
  <c r="V823" i="13"/>
  <c r="G825" i="13"/>
  <c r="M825" i="13" s="1"/>
  <c r="I825" i="13"/>
  <c r="K825" i="13"/>
  <c r="O825" i="13"/>
  <c r="Q825" i="13"/>
  <c r="V825" i="13"/>
  <c r="G828" i="13"/>
  <c r="I828" i="13"/>
  <c r="I827" i="13" s="1"/>
  <c r="K828" i="13"/>
  <c r="K827" i="13" s="1"/>
  <c r="M828" i="13"/>
  <c r="O828" i="13"/>
  <c r="Q828" i="13"/>
  <c r="V828" i="13"/>
  <c r="G830" i="13"/>
  <c r="M830" i="13" s="1"/>
  <c r="I830" i="13"/>
  <c r="K830" i="13"/>
  <c r="O830" i="13"/>
  <c r="Q830" i="13"/>
  <c r="V830" i="13"/>
  <c r="G832" i="13"/>
  <c r="M832" i="13" s="1"/>
  <c r="I832" i="13"/>
  <c r="K832" i="13"/>
  <c r="O832" i="13"/>
  <c r="O827" i="13" s="1"/>
  <c r="Q832" i="13"/>
  <c r="V832" i="13"/>
  <c r="G834" i="13"/>
  <c r="I834" i="13"/>
  <c r="K834" i="13"/>
  <c r="M834" i="13"/>
  <c r="O834" i="13"/>
  <c r="Q834" i="13"/>
  <c r="V834" i="13"/>
  <c r="G836" i="13"/>
  <c r="I836" i="13"/>
  <c r="K836" i="13"/>
  <c r="M836" i="13"/>
  <c r="O836" i="13"/>
  <c r="Q836" i="13"/>
  <c r="V836" i="13"/>
  <c r="V827" i="13" s="1"/>
  <c r="G838" i="13"/>
  <c r="I838" i="13"/>
  <c r="K838" i="13"/>
  <c r="M838" i="13"/>
  <c r="O838" i="13"/>
  <c r="Q838" i="13"/>
  <c r="V838" i="13"/>
  <c r="G840" i="13"/>
  <c r="I840" i="13"/>
  <c r="K840" i="13"/>
  <c r="M840" i="13"/>
  <c r="O840" i="13"/>
  <c r="Q840" i="13"/>
  <c r="V840" i="13"/>
  <c r="G842" i="13"/>
  <c r="I842" i="13"/>
  <c r="K842" i="13"/>
  <c r="M842" i="13"/>
  <c r="O842" i="13"/>
  <c r="Q842" i="13"/>
  <c r="V842" i="13"/>
  <c r="G844" i="13"/>
  <c r="M844" i="13" s="1"/>
  <c r="I844" i="13"/>
  <c r="K844" i="13"/>
  <c r="O844" i="13"/>
  <c r="Q844" i="13"/>
  <c r="V844" i="13"/>
  <c r="G846" i="13"/>
  <c r="M846" i="13" s="1"/>
  <c r="I846" i="13"/>
  <c r="K846" i="13"/>
  <c r="O846" i="13"/>
  <c r="Q846" i="13"/>
  <c r="V846" i="13"/>
  <c r="G848" i="13"/>
  <c r="I848" i="13"/>
  <c r="K848" i="13"/>
  <c r="M848" i="13"/>
  <c r="O848" i="13"/>
  <c r="Q848" i="13"/>
  <c r="V848" i="13"/>
  <c r="G850" i="13"/>
  <c r="M850" i="13" s="1"/>
  <c r="I850" i="13"/>
  <c r="K850" i="13"/>
  <c r="O850" i="13"/>
  <c r="Q850" i="13"/>
  <c r="V850" i="13"/>
  <c r="G852" i="13"/>
  <c r="I852" i="13"/>
  <c r="K852" i="13"/>
  <c r="M852" i="13"/>
  <c r="O852" i="13"/>
  <c r="Q852" i="13"/>
  <c r="V852" i="13"/>
  <c r="G854" i="13"/>
  <c r="I854" i="13"/>
  <c r="K854" i="13"/>
  <c r="M854" i="13"/>
  <c r="O854" i="13"/>
  <c r="Q854" i="13"/>
  <c r="V854" i="13"/>
  <c r="G856" i="13"/>
  <c r="M856" i="13" s="1"/>
  <c r="I856" i="13"/>
  <c r="K856" i="13"/>
  <c r="O856" i="13"/>
  <c r="Q856" i="13"/>
  <c r="Q827" i="13" s="1"/>
  <c r="V856" i="13"/>
  <c r="G858" i="13"/>
  <c r="M858" i="13" s="1"/>
  <c r="I858" i="13"/>
  <c r="K858" i="13"/>
  <c r="O858" i="13"/>
  <c r="Q858" i="13"/>
  <c r="V858" i="13"/>
  <c r="G860" i="13"/>
  <c r="I860" i="13"/>
  <c r="K860" i="13"/>
  <c r="M860" i="13"/>
  <c r="O860" i="13"/>
  <c r="Q860" i="13"/>
  <c r="V860" i="13"/>
  <c r="G862" i="13"/>
  <c r="M862" i="13" s="1"/>
  <c r="I862" i="13"/>
  <c r="K862" i="13"/>
  <c r="O862" i="13"/>
  <c r="Q862" i="13"/>
  <c r="V862" i="13"/>
  <c r="G864" i="13"/>
  <c r="M864" i="13" s="1"/>
  <c r="I864" i="13"/>
  <c r="K864" i="13"/>
  <c r="O864" i="13"/>
  <c r="Q864" i="13"/>
  <c r="V864" i="13"/>
  <c r="G866" i="13"/>
  <c r="I866" i="13"/>
  <c r="K866" i="13"/>
  <c r="M866" i="13"/>
  <c r="O866" i="13"/>
  <c r="Q866" i="13"/>
  <c r="V866" i="13"/>
  <c r="G868" i="13"/>
  <c r="I868" i="13"/>
  <c r="K868" i="13"/>
  <c r="M868" i="13"/>
  <c r="O868" i="13"/>
  <c r="Q868" i="13"/>
  <c r="V868" i="13"/>
  <c r="G870" i="13"/>
  <c r="I870" i="13"/>
  <c r="K870" i="13"/>
  <c r="M870" i="13"/>
  <c r="O870" i="13"/>
  <c r="Q870" i="13"/>
  <c r="V870" i="13"/>
  <c r="G872" i="13"/>
  <c r="I872" i="13"/>
  <c r="K872" i="13"/>
  <c r="M872" i="13"/>
  <c r="O872" i="13"/>
  <c r="Q872" i="13"/>
  <c r="V872" i="13"/>
  <c r="G875" i="13"/>
  <c r="I875" i="13"/>
  <c r="K875" i="13"/>
  <c r="M875" i="13"/>
  <c r="O875" i="13"/>
  <c r="Q875" i="13"/>
  <c r="V875" i="13"/>
  <c r="G877" i="13"/>
  <c r="M877" i="13" s="1"/>
  <c r="I877" i="13"/>
  <c r="K877" i="13"/>
  <c r="O877" i="13"/>
  <c r="Q877" i="13"/>
  <c r="V877" i="13"/>
  <c r="G880" i="13"/>
  <c r="M880" i="13" s="1"/>
  <c r="I880" i="13"/>
  <c r="K880" i="13"/>
  <c r="O880" i="13"/>
  <c r="Q880" i="13"/>
  <c r="V880" i="13"/>
  <c r="G883" i="13"/>
  <c r="I883" i="13"/>
  <c r="K883" i="13"/>
  <c r="M883" i="13"/>
  <c r="O883" i="13"/>
  <c r="Q883" i="13"/>
  <c r="V883" i="13"/>
  <c r="G886" i="13"/>
  <c r="M886" i="13" s="1"/>
  <c r="I886" i="13"/>
  <c r="K886" i="13"/>
  <c r="O886" i="13"/>
  <c r="Q886" i="13"/>
  <c r="V886" i="13"/>
  <c r="G889" i="13"/>
  <c r="I889" i="13"/>
  <c r="K889" i="13"/>
  <c r="M889" i="13"/>
  <c r="O889" i="13"/>
  <c r="Q889" i="13"/>
  <c r="V889" i="13"/>
  <c r="G891" i="13"/>
  <c r="I891" i="13"/>
  <c r="K891" i="13"/>
  <c r="M891" i="13"/>
  <c r="O891" i="13"/>
  <c r="Q891" i="13"/>
  <c r="V891" i="13"/>
  <c r="Q893" i="13"/>
  <c r="G894" i="13"/>
  <c r="M894" i="13" s="1"/>
  <c r="I894" i="13"/>
  <c r="K894" i="13"/>
  <c r="O894" i="13"/>
  <c r="O893" i="13" s="1"/>
  <c r="Q894" i="13"/>
  <c r="V894" i="13"/>
  <c r="V893" i="13" s="1"/>
  <c r="G915" i="13"/>
  <c r="M915" i="13" s="1"/>
  <c r="I915" i="13"/>
  <c r="K915" i="13"/>
  <c r="K893" i="13" s="1"/>
  <c r="O915" i="13"/>
  <c r="Q915" i="13"/>
  <c r="V915" i="13"/>
  <c r="G936" i="13"/>
  <c r="M936" i="13" s="1"/>
  <c r="I936" i="13"/>
  <c r="I893" i="13" s="1"/>
  <c r="K936" i="13"/>
  <c r="O936" i="13"/>
  <c r="Q936" i="13"/>
  <c r="V936" i="13"/>
  <c r="G957" i="13"/>
  <c r="M957" i="13" s="1"/>
  <c r="I957" i="13"/>
  <c r="K957" i="13"/>
  <c r="O957" i="13"/>
  <c r="Q957" i="13"/>
  <c r="V957" i="13"/>
  <c r="G973" i="13"/>
  <c r="I973" i="13"/>
  <c r="K973" i="13"/>
  <c r="M973" i="13"/>
  <c r="O973" i="13"/>
  <c r="Q973" i="13"/>
  <c r="V973" i="13"/>
  <c r="G990" i="13"/>
  <c r="I990" i="13"/>
  <c r="K990" i="13"/>
  <c r="M990" i="13"/>
  <c r="O990" i="13"/>
  <c r="Q990" i="13"/>
  <c r="V990" i="13"/>
  <c r="G1025" i="13"/>
  <c r="I1025" i="13"/>
  <c r="K1025" i="13"/>
  <c r="M1025" i="13"/>
  <c r="O1025" i="13"/>
  <c r="Q1025" i="13"/>
  <c r="V1025" i="13"/>
  <c r="G1042" i="13"/>
  <c r="I1042" i="13"/>
  <c r="K1042" i="13"/>
  <c r="M1042" i="13"/>
  <c r="O1042" i="13"/>
  <c r="Q1042" i="13"/>
  <c r="V1042" i="13"/>
  <c r="G1087" i="13"/>
  <c r="I1087" i="13"/>
  <c r="K1087" i="13"/>
  <c r="M1087" i="13"/>
  <c r="O1087" i="13"/>
  <c r="Q1087" i="13"/>
  <c r="V1087" i="13"/>
  <c r="G1090" i="13"/>
  <c r="M1090" i="13" s="1"/>
  <c r="I1090" i="13"/>
  <c r="K1090" i="13"/>
  <c r="K1089" i="13" s="1"/>
  <c r="O1090" i="13"/>
  <c r="O1089" i="13" s="1"/>
  <c r="Q1090" i="13"/>
  <c r="V1090" i="13"/>
  <c r="G1123" i="13"/>
  <c r="I1123" i="13"/>
  <c r="I1089" i="13" s="1"/>
  <c r="K1123" i="13"/>
  <c r="M1123" i="13"/>
  <c r="O1123" i="13"/>
  <c r="Q1123" i="13"/>
  <c r="V1123" i="13"/>
  <c r="G1146" i="13"/>
  <c r="M1146" i="13" s="1"/>
  <c r="I1146" i="13"/>
  <c r="K1146" i="13"/>
  <c r="O1146" i="13"/>
  <c r="Q1146" i="13"/>
  <c r="Q1089" i="13" s="1"/>
  <c r="V1146" i="13"/>
  <c r="G1166" i="13"/>
  <c r="I1166" i="13"/>
  <c r="K1166" i="13"/>
  <c r="M1166" i="13"/>
  <c r="O1166" i="13"/>
  <c r="Q1166" i="13"/>
  <c r="V1166" i="13"/>
  <c r="G1168" i="13"/>
  <c r="I1168" i="13"/>
  <c r="K1168" i="13"/>
  <c r="M1168" i="13"/>
  <c r="O1168" i="13"/>
  <c r="Q1168" i="13"/>
  <c r="V1168" i="13"/>
  <c r="G1170" i="13"/>
  <c r="M1170" i="13" s="1"/>
  <c r="I1170" i="13"/>
  <c r="K1170" i="13"/>
  <c r="O1170" i="13"/>
  <c r="Q1170" i="13"/>
  <c r="V1170" i="13"/>
  <c r="G1173" i="13"/>
  <c r="M1173" i="13" s="1"/>
  <c r="I1173" i="13"/>
  <c r="K1173" i="13"/>
  <c r="O1173" i="13"/>
  <c r="Q1173" i="13"/>
  <c r="V1173" i="13"/>
  <c r="G1194" i="13"/>
  <c r="M1194" i="13" s="1"/>
  <c r="I1194" i="13"/>
  <c r="K1194" i="13"/>
  <c r="O1194" i="13"/>
  <c r="Q1194" i="13"/>
  <c r="V1194" i="13"/>
  <c r="G1206" i="13"/>
  <c r="M1206" i="13" s="1"/>
  <c r="I1206" i="13"/>
  <c r="K1206" i="13"/>
  <c r="O1206" i="13"/>
  <c r="Q1206" i="13"/>
  <c r="V1206" i="13"/>
  <c r="G1209" i="13"/>
  <c r="M1209" i="13" s="1"/>
  <c r="I1209" i="13"/>
  <c r="K1209" i="13"/>
  <c r="O1209" i="13"/>
  <c r="Q1209" i="13"/>
  <c r="V1209" i="13"/>
  <c r="G1213" i="13"/>
  <c r="I1213" i="13"/>
  <c r="K1213" i="13"/>
  <c r="M1213" i="13"/>
  <c r="O1213" i="13"/>
  <c r="Q1213" i="13"/>
  <c r="V1213" i="13"/>
  <c r="G1217" i="13"/>
  <c r="I1217" i="13"/>
  <c r="K1217" i="13"/>
  <c r="M1217" i="13"/>
  <c r="O1217" i="13"/>
  <c r="Q1217" i="13"/>
  <c r="V1217" i="13"/>
  <c r="G1220" i="13"/>
  <c r="I1220" i="13"/>
  <c r="K1220" i="13"/>
  <c r="M1220" i="13"/>
  <c r="O1220" i="13"/>
  <c r="Q1220" i="13"/>
  <c r="V1220" i="13"/>
  <c r="G1222" i="13"/>
  <c r="I1222" i="13"/>
  <c r="K1222" i="13"/>
  <c r="M1222" i="13"/>
  <c r="O1222" i="13"/>
  <c r="Q1222" i="13"/>
  <c r="V1222" i="13"/>
  <c r="G1224" i="13"/>
  <c r="I1224" i="13"/>
  <c r="K1224" i="13"/>
  <c r="M1224" i="13"/>
  <c r="O1224" i="13"/>
  <c r="Q1224" i="13"/>
  <c r="V1224" i="13"/>
  <c r="V1089" i="13" s="1"/>
  <c r="G1226" i="13"/>
  <c r="G1227" i="13"/>
  <c r="I1227" i="13"/>
  <c r="K1227" i="13"/>
  <c r="K1226" i="13" s="1"/>
  <c r="M1227" i="13"/>
  <c r="O1227" i="13"/>
  <c r="O1226" i="13" s="1"/>
  <c r="Q1227" i="13"/>
  <c r="V1227" i="13"/>
  <c r="G1249" i="13"/>
  <c r="I1249" i="13"/>
  <c r="I1226" i="13" s="1"/>
  <c r="K1249" i="13"/>
  <c r="M1249" i="13"/>
  <c r="O1249" i="13"/>
  <c r="Q1249" i="13"/>
  <c r="V1249" i="13"/>
  <c r="G1251" i="13"/>
  <c r="M1251" i="13" s="1"/>
  <c r="I1251" i="13"/>
  <c r="K1251" i="13"/>
  <c r="O1251" i="13"/>
  <c r="Q1251" i="13"/>
  <c r="Q1226" i="13" s="1"/>
  <c r="V1251" i="13"/>
  <c r="G1273" i="13"/>
  <c r="I1273" i="13"/>
  <c r="K1273" i="13"/>
  <c r="M1273" i="13"/>
  <c r="O1273" i="13"/>
  <c r="Q1273" i="13"/>
  <c r="V1273" i="13"/>
  <c r="G1291" i="13"/>
  <c r="I1291" i="13"/>
  <c r="K1291" i="13"/>
  <c r="M1291" i="13"/>
  <c r="O1291" i="13"/>
  <c r="Q1291" i="13"/>
  <c r="V1291" i="13"/>
  <c r="G1292" i="13"/>
  <c r="M1292" i="13" s="1"/>
  <c r="I1292" i="13"/>
  <c r="K1292" i="13"/>
  <c r="O1292" i="13"/>
  <c r="Q1292" i="13"/>
  <c r="V1292" i="13"/>
  <c r="V1226" i="13" s="1"/>
  <c r="G1293" i="13"/>
  <c r="M1293" i="13" s="1"/>
  <c r="I1293" i="13"/>
  <c r="K1293" i="13"/>
  <c r="O1293" i="13"/>
  <c r="Q1293" i="13"/>
  <c r="V1293" i="13"/>
  <c r="G1294" i="13"/>
  <c r="M1294" i="13" s="1"/>
  <c r="I1294" i="13"/>
  <c r="K1294" i="13"/>
  <c r="O1294" i="13"/>
  <c r="Q1294" i="13"/>
  <c r="V1294" i="13"/>
  <c r="G1296" i="13"/>
  <c r="M1296" i="13" s="1"/>
  <c r="I1296" i="13"/>
  <c r="K1296" i="13"/>
  <c r="O1296" i="13"/>
  <c r="Q1296" i="13"/>
  <c r="V1296" i="13"/>
  <c r="G1314" i="13"/>
  <c r="M1314" i="13" s="1"/>
  <c r="I1314" i="13"/>
  <c r="K1314" i="13"/>
  <c r="O1314" i="13"/>
  <c r="Q1314" i="13"/>
  <c r="V1314" i="13"/>
  <c r="G1315" i="13"/>
  <c r="I1315" i="13"/>
  <c r="K1315" i="13"/>
  <c r="M1315" i="13"/>
  <c r="O1315" i="13"/>
  <c r="Q1315" i="13"/>
  <c r="V1315" i="13"/>
  <c r="G1317" i="13"/>
  <c r="I1317" i="13"/>
  <c r="K1317" i="13"/>
  <c r="M1317" i="13"/>
  <c r="O1317" i="13"/>
  <c r="O1316" i="13" s="1"/>
  <c r="Q1317" i="13"/>
  <c r="Q1316" i="13" s="1"/>
  <c r="V1317" i="13"/>
  <c r="G1319" i="13"/>
  <c r="I1319" i="13"/>
  <c r="K1319" i="13"/>
  <c r="M1319" i="13"/>
  <c r="O1319" i="13"/>
  <c r="Q1319" i="13"/>
  <c r="V1319" i="13"/>
  <c r="G1321" i="13"/>
  <c r="I1321" i="13"/>
  <c r="I1316" i="13" s="1"/>
  <c r="K1321" i="13"/>
  <c r="M1321" i="13"/>
  <c r="O1321" i="13"/>
  <c r="Q1321" i="13"/>
  <c r="V1321" i="13"/>
  <c r="V1316" i="13" s="1"/>
  <c r="G1323" i="13"/>
  <c r="M1323" i="13" s="1"/>
  <c r="I1323" i="13"/>
  <c r="K1323" i="13"/>
  <c r="O1323" i="13"/>
  <c r="Q1323" i="13"/>
  <c r="V1323" i="13"/>
  <c r="G1325" i="13"/>
  <c r="M1325" i="13" s="1"/>
  <c r="I1325" i="13"/>
  <c r="K1325" i="13"/>
  <c r="O1325" i="13"/>
  <c r="Q1325" i="13"/>
  <c r="V1325" i="13"/>
  <c r="G1327" i="13"/>
  <c r="I1327" i="13"/>
  <c r="K1327" i="13"/>
  <c r="K1316" i="13" s="1"/>
  <c r="M1327" i="13"/>
  <c r="O1327" i="13"/>
  <c r="Q1327" i="13"/>
  <c r="V1327" i="13"/>
  <c r="K1329" i="13"/>
  <c r="G1330" i="13"/>
  <c r="I1330" i="13"/>
  <c r="K1330" i="13"/>
  <c r="M1330" i="13"/>
  <c r="O1330" i="13"/>
  <c r="O1329" i="13" s="1"/>
  <c r="Q1330" i="13"/>
  <c r="V1330" i="13"/>
  <c r="G1334" i="13"/>
  <c r="I1334" i="13"/>
  <c r="K1334" i="13"/>
  <c r="M1334" i="13"/>
  <c r="O1334" i="13"/>
  <c r="Q1334" i="13"/>
  <c r="V1334" i="13"/>
  <c r="G1337" i="13"/>
  <c r="G1329" i="13" s="1"/>
  <c r="I1337" i="13"/>
  <c r="K1337" i="13"/>
  <c r="O1337" i="13"/>
  <c r="Q1337" i="13"/>
  <c r="Q1329" i="13" s="1"/>
  <c r="V1337" i="13"/>
  <c r="V1329" i="13" s="1"/>
  <c r="G1339" i="13"/>
  <c r="M1339" i="13" s="1"/>
  <c r="I1339" i="13"/>
  <c r="K1339" i="13"/>
  <c r="O1339" i="13"/>
  <c r="Q1339" i="13"/>
  <c r="V1339" i="13"/>
  <c r="G1342" i="13"/>
  <c r="M1342" i="13" s="1"/>
  <c r="I1342" i="13"/>
  <c r="K1342" i="13"/>
  <c r="O1342" i="13"/>
  <c r="Q1342" i="13"/>
  <c r="V1342" i="13"/>
  <c r="G1344" i="13"/>
  <c r="M1344" i="13" s="1"/>
  <c r="I1344" i="13"/>
  <c r="I1329" i="13" s="1"/>
  <c r="K1344" i="13"/>
  <c r="O1344" i="13"/>
  <c r="Q1344" i="13"/>
  <c r="V1344" i="13"/>
  <c r="G1346" i="13"/>
  <c r="M1346" i="13" s="1"/>
  <c r="I1346" i="13"/>
  <c r="K1346" i="13"/>
  <c r="O1346" i="13"/>
  <c r="Q1346" i="13"/>
  <c r="V1346" i="13"/>
  <c r="G1349" i="13"/>
  <c r="I1349" i="13"/>
  <c r="I1348" i="13" s="1"/>
  <c r="K1349" i="13"/>
  <c r="M1349" i="13"/>
  <c r="O1349" i="13"/>
  <c r="Q1349" i="13"/>
  <c r="Q1348" i="13" s="1"/>
  <c r="V1349" i="13"/>
  <c r="V1348" i="13" s="1"/>
  <c r="G1351" i="13"/>
  <c r="I1351" i="13"/>
  <c r="K1351" i="13"/>
  <c r="M1351" i="13"/>
  <c r="O1351" i="13"/>
  <c r="O1348" i="13" s="1"/>
  <c r="Q1351" i="13"/>
  <c r="V1351" i="13"/>
  <c r="G1353" i="13"/>
  <c r="I1353" i="13"/>
  <c r="K1353" i="13"/>
  <c r="M1353" i="13"/>
  <c r="O1353" i="13"/>
  <c r="Q1353" i="13"/>
  <c r="V1353" i="13"/>
  <c r="G1355" i="13"/>
  <c r="I1355" i="13"/>
  <c r="K1355" i="13"/>
  <c r="M1355" i="13"/>
  <c r="O1355" i="13"/>
  <c r="Q1355" i="13"/>
  <c r="V1355" i="13"/>
  <c r="G1365" i="13"/>
  <c r="M1365" i="13" s="1"/>
  <c r="I1365" i="13"/>
  <c r="K1365" i="13"/>
  <c r="O1365" i="13"/>
  <c r="Q1365" i="13"/>
  <c r="V1365" i="13"/>
  <c r="G1400" i="13"/>
  <c r="M1400" i="13" s="1"/>
  <c r="I1400" i="13"/>
  <c r="K1400" i="13"/>
  <c r="O1400" i="13"/>
  <c r="Q1400" i="13"/>
  <c r="V1400" i="13"/>
  <c r="G1402" i="13"/>
  <c r="I1402" i="13"/>
  <c r="K1402" i="13"/>
  <c r="K1348" i="13" s="1"/>
  <c r="M1402" i="13"/>
  <c r="O1402" i="13"/>
  <c r="Q1402" i="13"/>
  <c r="V1402" i="13"/>
  <c r="G1404" i="13"/>
  <c r="M1404" i="13" s="1"/>
  <c r="I1404" i="13"/>
  <c r="K1404" i="13"/>
  <c r="O1404" i="13"/>
  <c r="Q1404" i="13"/>
  <c r="V1404" i="13"/>
  <c r="O1407" i="13"/>
  <c r="G1408" i="13"/>
  <c r="I1408" i="13"/>
  <c r="K1408" i="13"/>
  <c r="K1407" i="13" s="1"/>
  <c r="M1408" i="13"/>
  <c r="O1408" i="13"/>
  <c r="Q1408" i="13"/>
  <c r="V1408" i="13"/>
  <c r="V1407" i="13" s="1"/>
  <c r="G1410" i="13"/>
  <c r="G1407" i="13" s="1"/>
  <c r="I1410" i="13"/>
  <c r="K1410" i="13"/>
  <c r="O1410" i="13"/>
  <c r="Q1410" i="13"/>
  <c r="Q1407" i="13" s="1"/>
  <c r="V1410" i="13"/>
  <c r="G1412" i="13"/>
  <c r="M1412" i="13" s="1"/>
  <c r="I1412" i="13"/>
  <c r="K1412" i="13"/>
  <c r="O1412" i="13"/>
  <c r="Q1412" i="13"/>
  <c r="V1412" i="13"/>
  <c r="G1414" i="13"/>
  <c r="M1414" i="13" s="1"/>
  <c r="I1414" i="13"/>
  <c r="K1414" i="13"/>
  <c r="O1414" i="13"/>
  <c r="Q1414" i="13"/>
  <c r="V1414" i="13"/>
  <c r="G1416" i="13"/>
  <c r="M1416" i="13" s="1"/>
  <c r="I1416" i="13"/>
  <c r="I1407" i="13" s="1"/>
  <c r="K1416" i="13"/>
  <c r="O1416" i="13"/>
  <c r="Q1416" i="13"/>
  <c r="V1416" i="13"/>
  <c r="G1418" i="13"/>
  <c r="M1418" i="13" s="1"/>
  <c r="I1418" i="13"/>
  <c r="K1418" i="13"/>
  <c r="O1418" i="13"/>
  <c r="Q1418" i="13"/>
  <c r="V1418" i="13"/>
  <c r="G1420" i="13"/>
  <c r="I1420" i="13"/>
  <c r="K1420" i="13"/>
  <c r="M1420" i="13"/>
  <c r="O1420" i="13"/>
  <c r="Q1420" i="13"/>
  <c r="V1420" i="13"/>
  <c r="G1422" i="13"/>
  <c r="I1422" i="13"/>
  <c r="K1422" i="13"/>
  <c r="M1422" i="13"/>
  <c r="O1422" i="13"/>
  <c r="Q1422" i="13"/>
  <c r="V1422" i="13"/>
  <c r="G1424" i="13"/>
  <c r="I1424" i="13"/>
  <c r="K1424" i="13"/>
  <c r="M1424" i="13"/>
  <c r="O1424" i="13"/>
  <c r="Q1424" i="13"/>
  <c r="V1424" i="13"/>
  <c r="G1426" i="13"/>
  <c r="I1426" i="13"/>
  <c r="K1426" i="13"/>
  <c r="M1426" i="13"/>
  <c r="O1426" i="13"/>
  <c r="Q1426" i="13"/>
  <c r="V1426" i="13"/>
  <c r="G1428" i="13"/>
  <c r="I1428" i="13"/>
  <c r="K1428" i="13"/>
  <c r="M1428" i="13"/>
  <c r="O1428" i="13"/>
  <c r="Q1428" i="13"/>
  <c r="V1428" i="13"/>
  <c r="G1430" i="13"/>
  <c r="M1430" i="13" s="1"/>
  <c r="I1430" i="13"/>
  <c r="K1430" i="13"/>
  <c r="O1430" i="13"/>
  <c r="Q1430" i="13"/>
  <c r="V1430" i="13"/>
  <c r="G1432" i="13"/>
  <c r="M1432" i="13" s="1"/>
  <c r="I1432" i="13"/>
  <c r="K1432" i="13"/>
  <c r="O1432" i="13"/>
  <c r="Q1432" i="13"/>
  <c r="V1432" i="13"/>
  <c r="G1434" i="13"/>
  <c r="I1434" i="13"/>
  <c r="K1434" i="13"/>
  <c r="M1434" i="13"/>
  <c r="O1434" i="13"/>
  <c r="Q1434" i="13"/>
  <c r="V1434" i="13"/>
  <c r="G1437" i="13"/>
  <c r="I1437" i="13"/>
  <c r="K1437" i="13"/>
  <c r="M1437" i="13"/>
  <c r="O1437" i="13"/>
  <c r="O1436" i="13" s="1"/>
  <c r="Q1437" i="13"/>
  <c r="V1437" i="13"/>
  <c r="G1440" i="13"/>
  <c r="I1440" i="13"/>
  <c r="K1440" i="13"/>
  <c r="M1440" i="13"/>
  <c r="O1440" i="13"/>
  <c r="Q1440" i="13"/>
  <c r="V1440" i="13"/>
  <c r="G1443" i="13"/>
  <c r="G1436" i="13" s="1"/>
  <c r="I1443" i="13"/>
  <c r="K1443" i="13"/>
  <c r="O1443" i="13"/>
  <c r="Q1443" i="13"/>
  <c r="Q1436" i="13" s="1"/>
  <c r="V1443" i="13"/>
  <c r="V1436" i="13" s="1"/>
  <c r="G1445" i="13"/>
  <c r="M1445" i="13" s="1"/>
  <c r="I1445" i="13"/>
  <c r="K1445" i="13"/>
  <c r="O1445" i="13"/>
  <c r="Q1445" i="13"/>
  <c r="V1445" i="13"/>
  <c r="G1447" i="13"/>
  <c r="M1447" i="13" s="1"/>
  <c r="I1447" i="13"/>
  <c r="K1447" i="13"/>
  <c r="O1447" i="13"/>
  <c r="Q1447" i="13"/>
  <c r="V1447" i="13"/>
  <c r="G1450" i="13"/>
  <c r="M1450" i="13" s="1"/>
  <c r="I1450" i="13"/>
  <c r="I1436" i="13" s="1"/>
  <c r="K1450" i="13"/>
  <c r="O1450" i="13"/>
  <c r="Q1450" i="13"/>
  <c r="V1450" i="13"/>
  <c r="G1452" i="13"/>
  <c r="M1452" i="13" s="1"/>
  <c r="I1452" i="13"/>
  <c r="K1452" i="13"/>
  <c r="O1452" i="13"/>
  <c r="Q1452" i="13"/>
  <c r="V1452" i="13"/>
  <c r="G1455" i="13"/>
  <c r="I1455" i="13"/>
  <c r="K1455" i="13"/>
  <c r="K1436" i="13" s="1"/>
  <c r="M1455" i="13"/>
  <c r="O1455" i="13"/>
  <c r="Q1455" i="13"/>
  <c r="V1455" i="13"/>
  <c r="G1458" i="13"/>
  <c r="I1458" i="13"/>
  <c r="K1458" i="13"/>
  <c r="M1458" i="13"/>
  <c r="O1458" i="13"/>
  <c r="Q1458" i="13"/>
  <c r="V1458" i="13"/>
  <c r="G1460" i="13"/>
  <c r="I1460" i="13"/>
  <c r="K1460" i="13"/>
  <c r="M1460" i="13"/>
  <c r="O1460" i="13"/>
  <c r="Q1460" i="13"/>
  <c r="V1460" i="13"/>
  <c r="G1461" i="13"/>
  <c r="I1461" i="13"/>
  <c r="K1461" i="13"/>
  <c r="M1461" i="13"/>
  <c r="O1461" i="13"/>
  <c r="Q1461" i="13"/>
  <c r="V1461" i="13"/>
  <c r="G1462" i="13"/>
  <c r="I1462" i="13"/>
  <c r="K1462" i="13"/>
  <c r="M1462" i="13"/>
  <c r="O1462" i="13"/>
  <c r="Q1462" i="13"/>
  <c r="V1462" i="13"/>
  <c r="G1465" i="13"/>
  <c r="M1465" i="13" s="1"/>
  <c r="I1465" i="13"/>
  <c r="K1465" i="13"/>
  <c r="O1465" i="13"/>
  <c r="Q1465" i="13"/>
  <c r="V1465" i="13"/>
  <c r="G1468" i="13"/>
  <c r="M1468" i="13"/>
  <c r="O1468" i="13"/>
  <c r="Q1468" i="13"/>
  <c r="V1468" i="13"/>
  <c r="G1469" i="13"/>
  <c r="I1469" i="13"/>
  <c r="I1468" i="13" s="1"/>
  <c r="K1469" i="13"/>
  <c r="K1468" i="13" s="1"/>
  <c r="M1469" i="13"/>
  <c r="O1469" i="13"/>
  <c r="Q1469" i="13"/>
  <c r="V1469" i="13"/>
  <c r="AE1472" i="13"/>
  <c r="AF1472" i="13"/>
  <c r="G73" i="12"/>
  <c r="BA69" i="12"/>
  <c r="BA65" i="12"/>
  <c r="BA64" i="12"/>
  <c r="BA62" i="12"/>
  <c r="BA60" i="12"/>
  <c r="BA54" i="12"/>
  <c r="BA52" i="12"/>
  <c r="BA50" i="12"/>
  <c r="BA48" i="12"/>
  <c r="BA46" i="12"/>
  <c r="BA44" i="12"/>
  <c r="BA41" i="12"/>
  <c r="BA38" i="12"/>
  <c r="BA32" i="12"/>
  <c r="BA30" i="12"/>
  <c r="BA26" i="12"/>
  <c r="BA22" i="12"/>
  <c r="BA20" i="12"/>
  <c r="BA15" i="12"/>
  <c r="BA14" i="12"/>
  <c r="BA11" i="12"/>
  <c r="G8" i="12"/>
  <c r="V8" i="12"/>
  <c r="G9" i="12"/>
  <c r="I9" i="12"/>
  <c r="I8" i="12" s="1"/>
  <c r="K9" i="12"/>
  <c r="K8" i="12" s="1"/>
  <c r="M9" i="12"/>
  <c r="M8" i="12" s="1"/>
  <c r="O9" i="12"/>
  <c r="Q9" i="12"/>
  <c r="V9" i="12"/>
  <c r="G18" i="12"/>
  <c r="I18" i="12"/>
  <c r="K18" i="12"/>
  <c r="M18" i="12"/>
  <c r="O18" i="12"/>
  <c r="Q18" i="12"/>
  <c r="V18" i="12"/>
  <c r="G24" i="12"/>
  <c r="I24" i="12"/>
  <c r="K24" i="12"/>
  <c r="M24" i="12"/>
  <c r="O24" i="12"/>
  <c r="O8" i="12" s="1"/>
  <c r="Q24" i="12"/>
  <c r="Q8" i="12" s="1"/>
  <c r="V24" i="12"/>
  <c r="G34" i="12"/>
  <c r="I34" i="12"/>
  <c r="I33" i="12" s="1"/>
  <c r="K34" i="12"/>
  <c r="K33" i="12" s="1"/>
  <c r="M34" i="12"/>
  <c r="O34" i="12"/>
  <c r="O33" i="12" s="1"/>
  <c r="Q34" i="12"/>
  <c r="Q33" i="12" s="1"/>
  <c r="V34" i="12"/>
  <c r="V33" i="12" s="1"/>
  <c r="G36" i="12"/>
  <c r="G33" i="12" s="1"/>
  <c r="I36" i="12"/>
  <c r="K36" i="12"/>
  <c r="O36" i="12"/>
  <c r="Q36" i="12"/>
  <c r="V36" i="12"/>
  <c r="G37" i="12"/>
  <c r="M37" i="12" s="1"/>
  <c r="I37" i="12"/>
  <c r="K37" i="12"/>
  <c r="O37" i="12"/>
  <c r="Q37" i="12"/>
  <c r="V37" i="12"/>
  <c r="G40" i="12"/>
  <c r="M40" i="12" s="1"/>
  <c r="I40" i="12"/>
  <c r="K40" i="12"/>
  <c r="O40" i="12"/>
  <c r="Q40" i="12"/>
  <c r="V40" i="12"/>
  <c r="G42" i="12"/>
  <c r="M42" i="12" s="1"/>
  <c r="I42" i="12"/>
  <c r="K42" i="12"/>
  <c r="O42" i="12"/>
  <c r="Q42" i="12"/>
  <c r="V42" i="12"/>
  <c r="G43" i="12"/>
  <c r="I43" i="12"/>
  <c r="K43" i="12"/>
  <c r="M43" i="12"/>
  <c r="O43" i="12"/>
  <c r="Q43" i="12"/>
  <c r="V43" i="12"/>
  <c r="G45" i="12"/>
  <c r="I45" i="12"/>
  <c r="K45" i="12"/>
  <c r="M45" i="12"/>
  <c r="O45" i="12"/>
  <c r="Q45" i="12"/>
  <c r="V45" i="12"/>
  <c r="G47" i="12"/>
  <c r="I47" i="12"/>
  <c r="K47" i="12"/>
  <c r="M47" i="12"/>
  <c r="O47" i="12"/>
  <c r="Q47" i="12"/>
  <c r="V47" i="12"/>
  <c r="G49" i="12"/>
  <c r="I49" i="12"/>
  <c r="K49" i="12"/>
  <c r="M49" i="12"/>
  <c r="O49" i="12"/>
  <c r="Q49" i="12"/>
  <c r="V49" i="12"/>
  <c r="G51" i="12"/>
  <c r="I51" i="12"/>
  <c r="K51" i="12"/>
  <c r="M51" i="12"/>
  <c r="O51" i="12"/>
  <c r="Q51" i="12"/>
  <c r="V51" i="12"/>
  <c r="G53" i="12"/>
  <c r="M53" i="12" s="1"/>
  <c r="I53" i="12"/>
  <c r="K53" i="12"/>
  <c r="O53" i="12"/>
  <c r="Q53" i="12"/>
  <c r="V53" i="12"/>
  <c r="G59" i="12"/>
  <c r="M59" i="12" s="1"/>
  <c r="I59" i="12"/>
  <c r="K59" i="12"/>
  <c r="O59" i="12"/>
  <c r="Q59" i="12"/>
  <c r="V59" i="12"/>
  <c r="G61" i="12"/>
  <c r="I61" i="12"/>
  <c r="K61" i="12"/>
  <c r="M61" i="12"/>
  <c r="O61" i="12"/>
  <c r="Q61" i="12"/>
  <c r="V61" i="12"/>
  <c r="G63" i="12"/>
  <c r="I63" i="12"/>
  <c r="K63" i="12"/>
  <c r="M63" i="12"/>
  <c r="O63" i="12"/>
  <c r="Q63" i="12"/>
  <c r="V63" i="12"/>
  <c r="G67" i="12"/>
  <c r="I67" i="12"/>
  <c r="K67" i="12"/>
  <c r="M67" i="12"/>
  <c r="O67" i="12"/>
  <c r="Q67" i="12"/>
  <c r="V67" i="12"/>
  <c r="G68" i="12"/>
  <c r="I68" i="12"/>
  <c r="K68" i="12"/>
  <c r="M68" i="12"/>
  <c r="O68" i="12"/>
  <c r="Q68" i="12"/>
  <c r="V68" i="12"/>
  <c r="G70" i="12"/>
  <c r="I70" i="12"/>
  <c r="K70" i="12"/>
  <c r="M70" i="12"/>
  <c r="O70" i="12"/>
  <c r="Q70" i="12"/>
  <c r="V70" i="12"/>
  <c r="G71" i="12"/>
  <c r="M71" i="12" s="1"/>
  <c r="I71" i="12"/>
  <c r="K71" i="12"/>
  <c r="O71" i="12"/>
  <c r="Q71" i="12"/>
  <c r="V71" i="12"/>
  <c r="AF73" i="12"/>
  <c r="I20" i="1"/>
  <c r="I19" i="1"/>
  <c r="I18" i="1"/>
  <c r="I17" i="1"/>
  <c r="I16" i="1"/>
  <c r="I166" i="1"/>
  <c r="J156" i="1" s="1"/>
  <c r="F67" i="1"/>
  <c r="G23" i="1" s="1"/>
  <c r="G67" i="1"/>
  <c r="G25" i="1" s="1"/>
  <c r="A25"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I39" i="1" s="1"/>
  <c r="I67" i="1" s="1"/>
  <c r="J28" i="1"/>
  <c r="J26" i="1"/>
  <c r="G38" i="1"/>
  <c r="F38" i="1"/>
  <c r="J23" i="1"/>
  <c r="J24" i="1"/>
  <c r="J25" i="1"/>
  <c r="J27" i="1"/>
  <c r="E24" i="1"/>
  <c r="E26" i="1"/>
  <c r="J142" i="1" l="1"/>
  <c r="J113" i="1"/>
  <c r="J122" i="1"/>
  <c r="J133" i="1"/>
  <c r="J105" i="1"/>
  <c r="J114" i="1"/>
  <c r="J143" i="1"/>
  <c r="J106" i="1"/>
  <c r="J123" i="1"/>
  <c r="J157" i="1"/>
  <c r="J115" i="1"/>
  <c r="J107" i="1"/>
  <c r="J134" i="1"/>
  <c r="J125" i="1"/>
  <c r="J158" i="1"/>
  <c r="J117" i="1"/>
  <c r="J135" i="1"/>
  <c r="J159" i="1"/>
  <c r="J118" i="1"/>
  <c r="J149" i="1"/>
  <c r="J109" i="1"/>
  <c r="J110" i="1"/>
  <c r="J119" i="1"/>
  <c r="J111" i="1"/>
  <c r="J128" i="1"/>
  <c r="J127" i="1"/>
  <c r="J151" i="1"/>
  <c r="J126" i="1"/>
  <c r="J101" i="1"/>
  <c r="J150" i="1"/>
  <c r="J103" i="1"/>
  <c r="J141" i="1"/>
  <c r="J102" i="1"/>
  <c r="J120" i="1"/>
  <c r="J112" i="1"/>
  <c r="J129" i="1"/>
  <c r="J104" i="1"/>
  <c r="J121" i="1"/>
  <c r="J165" i="1"/>
  <c r="J136" i="1"/>
  <c r="J144" i="1"/>
  <c r="J152" i="1"/>
  <c r="J160" i="1"/>
  <c r="J137" i="1"/>
  <c r="J145" i="1"/>
  <c r="J153" i="1"/>
  <c r="J161" i="1"/>
  <c r="J130" i="1"/>
  <c r="J146" i="1"/>
  <c r="J162" i="1"/>
  <c r="J138" i="1"/>
  <c r="J154" i="1"/>
  <c r="J131" i="1"/>
  <c r="J147" i="1"/>
  <c r="J163" i="1"/>
  <c r="J139" i="1"/>
  <c r="J155" i="1"/>
  <c r="J124" i="1"/>
  <c r="J148" i="1"/>
  <c r="J164" i="1"/>
  <c r="J108" i="1"/>
  <c r="J116" i="1"/>
  <c r="J132" i="1"/>
  <c r="J140" i="1"/>
  <c r="G26" i="1"/>
  <c r="A26" i="1"/>
  <c r="A23" i="1"/>
  <c r="G28" i="1"/>
  <c r="M8" i="32"/>
  <c r="M36" i="32"/>
  <c r="M129" i="32"/>
  <c r="M15" i="32"/>
  <c r="G129" i="32"/>
  <c r="M97" i="32"/>
  <c r="M66" i="32" s="1"/>
  <c r="AF194" i="32"/>
  <c r="G100" i="32"/>
  <c r="G15" i="32"/>
  <c r="M8" i="31"/>
  <c r="AE38" i="31"/>
  <c r="M8" i="30"/>
  <c r="AE30" i="30"/>
  <c r="M8" i="29"/>
  <c r="AE22" i="29"/>
  <c r="M8" i="28"/>
  <c r="M8" i="27"/>
  <c r="AE30" i="27"/>
  <c r="M13" i="26"/>
  <c r="M8" i="26"/>
  <c r="M32" i="26"/>
  <c r="G32" i="26"/>
  <c r="G13" i="26"/>
  <c r="AE55" i="26"/>
  <c r="M8" i="25"/>
  <c r="AE38" i="25"/>
  <c r="M29" i="24"/>
  <c r="G10" i="24"/>
  <c r="G29" i="24"/>
  <c r="M17" i="24"/>
  <c r="M10" i="24" s="1"/>
  <c r="M14" i="23"/>
  <c r="M8" i="23"/>
  <c r="G14" i="23"/>
  <c r="AE139" i="23"/>
  <c r="M32" i="22"/>
  <c r="M8" i="22" s="1"/>
  <c r="AE55" i="22"/>
  <c r="M15" i="21"/>
  <c r="M46" i="21"/>
  <c r="M39" i="21" s="1"/>
  <c r="AE77" i="21"/>
  <c r="M29" i="21"/>
  <c r="M27" i="21" s="1"/>
  <c r="M61" i="21"/>
  <c r="M59" i="21" s="1"/>
  <c r="M8" i="20"/>
  <c r="M50" i="20"/>
  <c r="G8" i="20"/>
  <c r="M8" i="19"/>
  <c r="M64" i="18"/>
  <c r="M8" i="18"/>
  <c r="M92" i="18"/>
  <c r="G92" i="18"/>
  <c r="G64" i="18"/>
  <c r="G124" i="18"/>
  <c r="M499" i="17"/>
  <c r="M8" i="17"/>
  <c r="M376" i="17"/>
  <c r="M102" i="17"/>
  <c r="M101" i="17" s="1"/>
  <c r="M465" i="17"/>
  <c r="M271" i="17"/>
  <c r="M256" i="17" s="1"/>
  <c r="M149" i="17"/>
  <c r="M118" i="17" s="1"/>
  <c r="G495" i="17"/>
  <c r="G8" i="17"/>
  <c r="M121" i="16"/>
  <c r="M8" i="16"/>
  <c r="G121" i="16"/>
  <c r="G259" i="16"/>
  <c r="M57" i="16"/>
  <c r="M47" i="16" s="1"/>
  <c r="AE305" i="16"/>
  <c r="M8" i="15"/>
  <c r="M78" i="15"/>
  <c r="M60" i="15"/>
  <c r="M59" i="15" s="1"/>
  <c r="G8" i="15"/>
  <c r="AE98" i="15"/>
  <c r="M8" i="14"/>
  <c r="AE18" i="14"/>
  <c r="M1316" i="13"/>
  <c r="M410" i="13"/>
  <c r="M776" i="13"/>
  <c r="M347" i="13"/>
  <c r="M8" i="13"/>
  <c r="M1348" i="13"/>
  <c r="M1329" i="13"/>
  <c r="M1226" i="13"/>
  <c r="M893" i="13"/>
  <c r="M1436" i="13"/>
  <c r="M640" i="13"/>
  <c r="M399" i="13"/>
  <c r="M827" i="13"/>
  <c r="M1089" i="13"/>
  <c r="G827" i="13"/>
  <c r="G1089" i="13"/>
  <c r="M1410" i="13"/>
  <c r="M1407" i="13" s="1"/>
  <c r="G1348" i="13"/>
  <c r="M1337" i="13"/>
  <c r="M793" i="13"/>
  <c r="M792" i="13" s="1"/>
  <c r="M514" i="13"/>
  <c r="M513" i="13" s="1"/>
  <c r="M106" i="13"/>
  <c r="M96" i="13" s="1"/>
  <c r="M1443" i="13"/>
  <c r="G776" i="13"/>
  <c r="G893" i="13"/>
  <c r="G410" i="13"/>
  <c r="M271" i="13"/>
  <c r="M267" i="13" s="1"/>
  <c r="G1316" i="13"/>
  <c r="G640" i="13"/>
  <c r="AE73" i="12"/>
  <c r="M36" i="12"/>
  <c r="M33" i="12" s="1"/>
  <c r="I21" i="1"/>
  <c r="H67" i="1"/>
  <c r="J57" i="1"/>
  <c r="J41" i="1"/>
  <c r="J62" i="1"/>
  <c r="J46" i="1"/>
  <c r="J51" i="1"/>
  <c r="J56" i="1"/>
  <c r="J45" i="1"/>
  <c r="J39" i="1"/>
  <c r="J67" i="1" s="1"/>
  <c r="J42" i="1"/>
  <c r="J61" i="1"/>
  <c r="J63" i="1"/>
  <c r="J66" i="1"/>
  <c r="J50" i="1"/>
  <c r="J53" i="1"/>
  <c r="J55" i="1"/>
  <c r="J60" i="1"/>
  <c r="J44" i="1"/>
  <c r="J64" i="1"/>
  <c r="J58" i="1"/>
  <c r="J65" i="1"/>
  <c r="J49" i="1"/>
  <c r="J48" i="1"/>
  <c r="J47" i="1"/>
  <c r="J54" i="1"/>
  <c r="J43" i="1"/>
  <c r="J59" i="1"/>
  <c r="J52" i="1"/>
  <c r="J166" i="1" l="1"/>
  <c r="G24" i="1"/>
  <c r="A27" i="1" s="1"/>
  <c r="A24" i="1"/>
  <c r="M375" i="17"/>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9CDC1ADE-7461-4FF1-90A8-560FA4F3993E}">
      <text>
        <r>
          <rPr>
            <sz val="9"/>
            <color indexed="81"/>
            <rFont val="Tahoma"/>
            <family val="2"/>
            <charset val="238"/>
          </rPr>
          <t>Jedná se o informaci, zda se jedná o položku, která je do rozpočtu zadána z cenové soustavy RTS, nebo vlastní.</t>
        </r>
      </text>
    </comment>
    <comment ref="T6" authorId="0" shapeId="0" xr:uid="{B97A63EB-F608-4035-B7EF-EF59147BF79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92F350BA-CD94-4EBD-85F2-B5CD4CA12C6D}">
      <text>
        <r>
          <rPr>
            <sz val="9"/>
            <color indexed="81"/>
            <rFont val="Tahoma"/>
            <family val="2"/>
            <charset val="238"/>
          </rPr>
          <t>Jedná se o informaci, zda se jedná o položku, která je do rozpočtu zadána z cenové soustavy RTS, nebo vlastní.</t>
        </r>
      </text>
    </comment>
    <comment ref="T6" authorId="0" shapeId="0" xr:uid="{BAB29276-204B-45A7-9569-D66C98F4921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44B4703-4BD9-45B6-89AD-3DA6398924AD}">
      <text>
        <r>
          <rPr>
            <sz val="9"/>
            <color indexed="81"/>
            <rFont val="Tahoma"/>
            <family val="2"/>
            <charset val="238"/>
          </rPr>
          <t>Jedná se o informaci, zda se jedná o položku, která je do rozpočtu zadána z cenové soustavy RTS, nebo vlastní.</t>
        </r>
      </text>
    </comment>
    <comment ref="T6" authorId="0" shapeId="0" xr:uid="{E5260F1B-ED90-4587-8C70-FE2D56FED67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09C79EF-D2DB-492A-9102-700639A16B82}">
      <text>
        <r>
          <rPr>
            <sz val="9"/>
            <color indexed="81"/>
            <rFont val="Tahoma"/>
            <family val="2"/>
            <charset val="238"/>
          </rPr>
          <t>Jedná se o informaci, zda se jedná o položku, která je do rozpočtu zadána z cenové soustavy RTS, nebo vlastní.</t>
        </r>
      </text>
    </comment>
    <comment ref="T6" authorId="0" shapeId="0" xr:uid="{43851925-2C6B-4DB2-AE2A-D8754757F23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652EC402-B851-434D-9005-C60FDF6EBD85}">
      <text>
        <r>
          <rPr>
            <sz val="9"/>
            <color indexed="81"/>
            <rFont val="Tahoma"/>
            <family val="2"/>
            <charset val="238"/>
          </rPr>
          <t>Jedná se o informaci, zda se jedná o položku, která je do rozpočtu zadána z cenové soustavy RTS, nebo vlastní.</t>
        </r>
      </text>
    </comment>
    <comment ref="T6" authorId="0" shapeId="0" xr:uid="{D259E3EC-FF23-406A-BCBF-1565E155D7A7}">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CB54058A-0272-45C2-9978-33026328632B}">
      <text>
        <r>
          <rPr>
            <sz val="9"/>
            <color indexed="81"/>
            <rFont val="Tahoma"/>
            <family val="2"/>
            <charset val="238"/>
          </rPr>
          <t>Jedná se o informaci, zda se jedná o položku, která je do rozpočtu zadána z cenové soustavy RTS, nebo vlastní.</t>
        </r>
      </text>
    </comment>
    <comment ref="T6" authorId="0" shapeId="0" xr:uid="{5B886DE9-0DC6-4B79-8F29-5E341B71967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A108A9EF-5A2B-4277-86F0-E06445BBDC20}">
      <text>
        <r>
          <rPr>
            <sz val="9"/>
            <color indexed="81"/>
            <rFont val="Tahoma"/>
            <family val="2"/>
            <charset val="238"/>
          </rPr>
          <t>Jedná se o informaci, zda se jedná o položku, která je do rozpočtu zadána z cenové soustavy RTS, nebo vlastní.</t>
        </r>
      </text>
    </comment>
    <comment ref="T6" authorId="0" shapeId="0" xr:uid="{A2A32119-41E4-41C6-A259-F4A222663C0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29293D82-8F22-4FED-A9A5-1FAA605E6C8D}">
      <text>
        <r>
          <rPr>
            <sz val="9"/>
            <color indexed="81"/>
            <rFont val="Tahoma"/>
            <family val="2"/>
            <charset val="238"/>
          </rPr>
          <t>Jedná se o informaci, zda se jedná o položku, která je do rozpočtu zadána z cenové soustavy RTS, nebo vlastní.</t>
        </r>
      </text>
    </comment>
    <comment ref="T6" authorId="0" shapeId="0" xr:uid="{BFE9DF15-BFC4-4F53-A8A9-C527D2057E3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AD5C21C0-AB53-4974-8E13-CB32A81EDF44}">
      <text>
        <r>
          <rPr>
            <sz val="9"/>
            <color indexed="81"/>
            <rFont val="Tahoma"/>
            <family val="2"/>
            <charset val="238"/>
          </rPr>
          <t>Jedná se o informaci, zda se jedná o položku, která je do rozpočtu zadána z cenové soustavy RTS, nebo vlastní.</t>
        </r>
      </text>
    </comment>
    <comment ref="T6" authorId="0" shapeId="0" xr:uid="{B6CBF4FF-64AF-489B-97A1-AB51FABDA9A3}">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97EEDAA-B8AE-4F36-B5A3-41ADA1884171}">
      <text>
        <r>
          <rPr>
            <sz val="9"/>
            <color indexed="81"/>
            <rFont val="Tahoma"/>
            <family val="2"/>
            <charset val="238"/>
          </rPr>
          <t>Jedná se o informaci, zda se jedná o položku, která je do rozpočtu zadána z cenové soustavy RTS, nebo vlastní.</t>
        </r>
      </text>
    </comment>
    <comment ref="T6" authorId="0" shapeId="0" xr:uid="{F0D5CFF5-4223-4B0C-B327-E5F00CB6A674}">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6909F2A8-739C-4AB3-B5C6-92AAB217DAE9}">
      <text>
        <r>
          <rPr>
            <sz val="9"/>
            <color indexed="81"/>
            <rFont val="Tahoma"/>
            <family val="2"/>
            <charset val="238"/>
          </rPr>
          <t>Jedná se o informaci, zda se jedná o položku, která je do rozpočtu zadána z cenové soustavy RTS, nebo vlastní.</t>
        </r>
      </text>
    </comment>
    <comment ref="T6" authorId="0" shapeId="0" xr:uid="{B739D63D-00CC-40E8-A814-17ED0760712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EC21257-793B-4094-8329-F8B6AD088C51}">
      <text>
        <r>
          <rPr>
            <sz val="9"/>
            <color indexed="81"/>
            <rFont val="Tahoma"/>
            <family val="2"/>
            <charset val="238"/>
          </rPr>
          <t>Jedná se o informaci, zda se jedná o položku, která je do rozpočtu zadána z cenové soustavy RTS, nebo vlastní.</t>
        </r>
      </text>
    </comment>
    <comment ref="T6" authorId="0" shapeId="0" xr:uid="{6E472C36-110A-4B66-8ABA-0810ED8F3573}">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2FA3EE56-7136-4894-970F-071D13109CE4}">
      <text>
        <r>
          <rPr>
            <sz val="9"/>
            <color indexed="81"/>
            <rFont val="Tahoma"/>
            <family val="2"/>
            <charset val="238"/>
          </rPr>
          <t>Jedná se o informaci, zda se jedná o položku, která je do rozpočtu zadána z cenové soustavy RTS, nebo vlastní.</t>
        </r>
      </text>
    </comment>
    <comment ref="T6" authorId="0" shapeId="0" xr:uid="{3E618A35-A309-47E5-8903-ED6D83ACEA94}">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C7BB99C8-9728-4C29-BCC0-1763F901D7D1}">
      <text>
        <r>
          <rPr>
            <sz val="9"/>
            <color indexed="81"/>
            <rFont val="Tahoma"/>
            <family val="2"/>
            <charset val="238"/>
          </rPr>
          <t>Jedná se o informaci, zda se jedná o položku, která je do rozpočtu zadána z cenové soustavy RTS, nebo vlastní.</t>
        </r>
      </text>
    </comment>
    <comment ref="T6" authorId="0" shapeId="0" xr:uid="{D01EB457-53F0-46C1-86BF-BE0763956C1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CD2A9B18-F2AA-45D4-8245-99725557F700}">
      <text>
        <r>
          <rPr>
            <sz val="9"/>
            <color indexed="81"/>
            <rFont val="Tahoma"/>
            <family val="2"/>
            <charset val="238"/>
          </rPr>
          <t>Jedná se o informaci, zda se jedná o položku, která je do rozpočtu zadána z cenové soustavy RTS, nebo vlastní.</t>
        </r>
      </text>
    </comment>
    <comment ref="T6" authorId="0" shapeId="0" xr:uid="{9A464DF3-A417-4CCD-88F5-2C5A4D81AA27}">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A7F6D29E-AC3A-407E-A37B-8F90A3026D7C}">
      <text>
        <r>
          <rPr>
            <sz val="9"/>
            <color indexed="81"/>
            <rFont val="Tahoma"/>
            <family val="2"/>
            <charset val="238"/>
          </rPr>
          <t>Jedná se o informaci, zda se jedná o položku, která je do rozpočtu zadána z cenové soustavy RTS, nebo vlastní.</t>
        </r>
      </text>
    </comment>
    <comment ref="T6" authorId="0" shapeId="0" xr:uid="{F0314C34-F408-4510-852C-6ED641755436}">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E8547F5E-32EF-46AD-8B81-BB2B1C65D187}">
      <text>
        <r>
          <rPr>
            <sz val="9"/>
            <color indexed="81"/>
            <rFont val="Tahoma"/>
            <family val="2"/>
            <charset val="238"/>
          </rPr>
          <t>Jedná se o informaci, zda se jedná o položku, která je do rozpočtu zadána z cenové soustavy RTS, nebo vlastní.</t>
        </r>
      </text>
    </comment>
    <comment ref="T6" authorId="0" shapeId="0" xr:uid="{4492B62B-D4F5-4697-BCE8-D91A05DB424A}">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09C3446-CE48-4CA5-9B86-0D417428D661}">
      <text>
        <r>
          <rPr>
            <sz val="9"/>
            <color indexed="81"/>
            <rFont val="Tahoma"/>
            <family val="2"/>
            <charset val="238"/>
          </rPr>
          <t>Jedná se o informaci, zda se jedná o položku, která je do rozpočtu zadána z cenové soustavy RTS, nebo vlastní.</t>
        </r>
      </text>
    </comment>
    <comment ref="T6" authorId="0" shapeId="0" xr:uid="{F6BCE8E1-8070-47A8-A9ED-8444DC93D1EA}">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C86A0A7B-8D20-42D2-8E71-1C42B200B51D}">
      <text>
        <r>
          <rPr>
            <sz val="9"/>
            <color indexed="81"/>
            <rFont val="Tahoma"/>
            <family val="2"/>
            <charset val="238"/>
          </rPr>
          <t>Jedná se o informaci, zda se jedná o položku, která je do rozpočtu zadána z cenové soustavy RTS, nebo vlastní.</t>
        </r>
      </text>
    </comment>
    <comment ref="T6" authorId="0" shapeId="0" xr:uid="{6AFB5B6E-312D-4974-9B1D-471A34E415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0F78D4A1-8936-4DC8-B99D-2F81D0EEF7A5}">
      <text>
        <r>
          <rPr>
            <sz val="9"/>
            <color indexed="81"/>
            <rFont val="Tahoma"/>
            <family val="2"/>
            <charset val="238"/>
          </rPr>
          <t>Jedná se o informaci, zda se jedná o položku, která je do rozpočtu zadána z cenové soustavy RTS, nebo vlastní.</t>
        </r>
      </text>
    </comment>
    <comment ref="T6" authorId="0" shapeId="0" xr:uid="{84F6EAB1-84B1-4F5B-9886-AF62BF3C414E}">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E59D9232-660A-4657-A65B-AA739A336974}">
      <text>
        <r>
          <rPr>
            <sz val="9"/>
            <color indexed="81"/>
            <rFont val="Tahoma"/>
            <family val="2"/>
            <charset val="238"/>
          </rPr>
          <t>Jedná se o informaci, zda se jedná o položku, která je do rozpočtu zadána z cenové soustavy RTS, nebo vlastní.</t>
        </r>
      </text>
    </comment>
    <comment ref="T6" authorId="0" shapeId="0" xr:uid="{BFA1F9E8-92D3-4260-A585-BCA2C1EF7A4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<sst xmlns="http://schemas.openxmlformats.org/spreadsheetml/2006/main" count="15755" uniqueCount="3286">
  <si>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</si>
  <si>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</si>
  <si>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</si>
  <si>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</si>
  <si>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</si>
  <si>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</si>
  <si>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</si>
  <si>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</si>
  <si>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</si>
  <si>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</si>
  <si>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</si>
  <si>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</si>
  <si>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</si>
  <si>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</si>
  <si>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</si>
  <si>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</si>
  <si>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</si>
  <si>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</si>
  <si>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</si>
  <si>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</si>
  <si>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</si>
  <si>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</si>
  <si>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</si>
  <si>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</si>
  <si>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</si>
  <si>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</si>
  <si>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</si>
  <si>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</si>
  <si>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</si>
  <si>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</si>
  <si>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</si>
  <si>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</si>
  <si>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</si>
  <si>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</si>
  <si>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</si>
  <si>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</si>
  <si>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</si>
  <si>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</si>
  <si>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</si>
  <si>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</si>
  <si>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</si>
  <si>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</si>
  <si>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</si>
  <si>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Sinc s.r.o.</t>
  </si>
  <si>
    <t>221201</t>
  </si>
  <si>
    <t>Transformace Domova U studánky-domek Rudoltice II</t>
  </si>
  <si>
    <t>Pardubický kraj</t>
  </si>
  <si>
    <t>Komenského náměstí 125</t>
  </si>
  <si>
    <t>Pardubice-Pardubice-Staré Město</t>
  </si>
  <si>
    <t>53002</t>
  </si>
  <si>
    <t>70892822</t>
  </si>
  <si>
    <t>CZ70892822</t>
  </si>
  <si>
    <t>Průmyslová 560</t>
  </si>
  <si>
    <t>Pardubice-Pardubičky</t>
  </si>
  <si>
    <t>53003</t>
  </si>
  <si>
    <t>28814878</t>
  </si>
  <si>
    <t>CZ28814878</t>
  </si>
  <si>
    <t>Stavba</t>
  </si>
  <si>
    <t>Stavební objekt</t>
  </si>
  <si>
    <t>0</t>
  </si>
  <si>
    <t>Ostatní a vedlejší náklady</t>
  </si>
  <si>
    <t>1</t>
  </si>
  <si>
    <t>D.1.1</t>
  </si>
  <si>
    <t>Architektonicko stavební část</t>
  </si>
  <si>
    <t>D 1.1.1</t>
  </si>
  <si>
    <t>D 1.1.10</t>
  </si>
  <si>
    <t>Stropní zvedací a asistenční systém</t>
  </si>
  <si>
    <t>D 1.1.14</t>
  </si>
  <si>
    <t>Komunikace</t>
  </si>
  <si>
    <t>D.1.2</t>
  </si>
  <si>
    <t>Stavebně konstrukční řešení</t>
  </si>
  <si>
    <t>D 1.2.1</t>
  </si>
  <si>
    <t>D.1.4</t>
  </si>
  <si>
    <t>Inženýrské objekty</t>
  </si>
  <si>
    <t>D 1.4.1a</t>
  </si>
  <si>
    <t>Zdravotně technické instalace</t>
  </si>
  <si>
    <t>D 1.4.1b</t>
  </si>
  <si>
    <t>Dešťová kanalizační přípojka</t>
  </si>
  <si>
    <t>D 1.4.1c</t>
  </si>
  <si>
    <t>Splašková kanalizační přípojka</t>
  </si>
  <si>
    <t>D 1.4.1d</t>
  </si>
  <si>
    <t>Vodovodní přípojka</t>
  </si>
  <si>
    <t>D 1.4.2</t>
  </si>
  <si>
    <t>Vytápění</t>
  </si>
  <si>
    <t>D 1.4.3</t>
  </si>
  <si>
    <t>Vzduchotechnika</t>
  </si>
  <si>
    <t>D 1.4.4-1a</t>
  </si>
  <si>
    <t>Silnoproud</t>
  </si>
  <si>
    <t>D 1.4.4-1b</t>
  </si>
  <si>
    <t>Svítidla - Koncové prvky</t>
  </si>
  <si>
    <t>D 1.4.4-1c</t>
  </si>
  <si>
    <t>MaR Měření a regulace</t>
  </si>
  <si>
    <t>D 1.4.4-2a</t>
  </si>
  <si>
    <t>Slaboproud - rozvaděče a vybavení</t>
  </si>
  <si>
    <t>D 1.4.4-2b</t>
  </si>
  <si>
    <t>Elektronická zabezpečovací signalizace</t>
  </si>
  <si>
    <t>D 1.4.4-2c</t>
  </si>
  <si>
    <t>Videotelefon</t>
  </si>
  <si>
    <t>D 1.4.5</t>
  </si>
  <si>
    <t>Fotovoltaická elektrárna</t>
  </si>
  <si>
    <t>D 1.4.6</t>
  </si>
  <si>
    <t>Bleskosvod</t>
  </si>
  <si>
    <t>D 1.4.7</t>
  </si>
  <si>
    <t>Komunikační systém sestra-pacient</t>
  </si>
  <si>
    <t>D.1.5</t>
  </si>
  <si>
    <t>Sadové úpravy</t>
  </si>
  <si>
    <t>D.1.5.</t>
  </si>
  <si>
    <t>Celkem za stavbu</t>
  </si>
  <si>
    <t>CZK</t>
  </si>
  <si>
    <t>#POPS</t>
  </si>
  <si>
    <t>Popis stavby: 221201 - Transformace Domova U studánky-domek Rudoltice II</t>
  </si>
  <si>
    <t>#POPO</t>
  </si>
  <si>
    <t>Popis objektu: 0 - Ostatní a vedlejší náklady</t>
  </si>
  <si>
    <t>#POPR</t>
  </si>
  <si>
    <t>Popis rozpočtu: 1 - Ostatní a vedlejší náklady</t>
  </si>
  <si>
    <t>Popis objektu: D.1.1 - Architektonicko stavební část</t>
  </si>
  <si>
    <t>Popis rozpočtu: D 1.1.1 - Architektonicko stavební část</t>
  </si>
  <si>
    <t>Popis rozpočtu: D 1.1.10 - Stropní zvedací a asistenční systém</t>
  </si>
  <si>
    <t>Popis rozpočtu: D 1.1.14 - Komunikace</t>
  </si>
  <si>
    <t>Popis objektu: D.1.2 - Stavebně konstrukční řešení</t>
  </si>
  <si>
    <t>Popis rozpočtu: D 1.2.1 - Stavebně konstrukční řešení</t>
  </si>
  <si>
    <t>Popis objektu: D.1.4 - Inženýrské objekty</t>
  </si>
  <si>
    <t>Popis rozpočtu: D 1.4.1a - Zdravotně technické instalace</t>
  </si>
  <si>
    <t>Popis rozpočtu: D 1.4.1b - Dešťová kanalizační přípojka</t>
  </si>
  <si>
    <t>Popis rozpočtu: D 1.4.1c - Splašková kanalizační přípojka</t>
  </si>
  <si>
    <t>Popis rozpočtu: D 1.4.1d - Vodovodní přípojka</t>
  </si>
  <si>
    <t>Popis rozpočtu: D 1.4.2 - Vytápění</t>
  </si>
  <si>
    <t>Popis rozpočtu: D 1.4.3 - Vzduchotechnika</t>
  </si>
  <si>
    <t>Popis rozpočtu: D 1.4.4-1a - Silnoproud</t>
  </si>
  <si>
    <t>Popis rozpočtu: D 1.4.4-1b - Svítidla - Koncové prvky</t>
  </si>
  <si>
    <t>Popis rozpočtu: D 1.4.4-1c - MaR Měření a regulace</t>
  </si>
  <si>
    <t>Popis rozpočtu: D 1.4.4-2a - Slaboproud - rozvaděče a vybavení</t>
  </si>
  <si>
    <t>Popis rozpočtu: D 1.4.4-2b - Elektronická zabezpečovací signalizace</t>
  </si>
  <si>
    <t>Popis rozpočtu: D 1.4.4-2c - Videotelefon</t>
  </si>
  <si>
    <t>Popis rozpočtu: D 1.4.5 - Fotovoltaická elektrárna</t>
  </si>
  <si>
    <t>Popis rozpočtu: D 1.4.6 - Bleskosvod</t>
  </si>
  <si>
    <t>Popis rozpočtu: D 1.4.7 - Komunikační systém sestra-pacient</t>
  </si>
  <si>
    <t>Popis objektu: D.1.5 - Sadové úpravy</t>
  </si>
  <si>
    <t>Popis rozpočtu: D.1.5. - Sadové úpravy</t>
  </si>
  <si>
    <t>Rekapitulace dílů</t>
  </si>
  <si>
    <t>Typ dílu</t>
  </si>
  <si>
    <t>Zemní práce</t>
  </si>
  <si>
    <t>180</t>
  </si>
  <si>
    <t>Příprava stanoviště</t>
  </si>
  <si>
    <t>181a</t>
  </si>
  <si>
    <t>Založení trávníku v rovině nebo na svahu do 1:5</t>
  </si>
  <si>
    <t>181b</t>
  </si>
  <si>
    <t>Výsadba vzrostlých dřevin (muchovníky) v rovině nebo na svahu do 1:5</t>
  </si>
  <si>
    <t>181c</t>
  </si>
  <si>
    <t>181f</t>
  </si>
  <si>
    <t>Seznam rostlin</t>
  </si>
  <si>
    <t>181j</t>
  </si>
  <si>
    <t>Výsadba rostlin do záhonů Z2-Z6 + výsadby keřů do trávníku (rovina či svah do 1:5)</t>
  </si>
  <si>
    <t>2</t>
  </si>
  <si>
    <t>Základy a zvláštní zakládání</t>
  </si>
  <si>
    <t>3</t>
  </si>
  <si>
    <t>Svislé a kompletní konstrukce</t>
  </si>
  <si>
    <t>38</t>
  </si>
  <si>
    <t>Kompletní konstrukce</t>
  </si>
  <si>
    <t>4</t>
  </si>
  <si>
    <t>Vodorovné konstrukce</t>
  </si>
  <si>
    <t>416</t>
  </si>
  <si>
    <t>Podhledy a mezistropy montované lehké</t>
  </si>
  <si>
    <t>45</t>
  </si>
  <si>
    <t>Podkladní a vedlejší konstrukce</t>
  </si>
  <si>
    <t>5</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</si>
  <si>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</si>
  <si>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</si>
  <si>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</si>
  <si>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</si>
  <si>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</si>
  <si>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</si>
  <si>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</si>
  <si>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</si>
  <si>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</si>
  <si>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</si>
  <si>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</si>
  <si>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</si>
  <si>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91</t>
  </si>
  <si>
    <t>Doplňující práce na komunikaci</t>
  </si>
  <si>
    <t>94</t>
  </si>
  <si>
    <t>Lešení a stavební výtahy</t>
  </si>
  <si>
    <t>95</t>
  </si>
  <si>
    <t>Dokončovací konstrukce na pozemních stavbách</t>
  </si>
  <si>
    <t>953</t>
  </si>
  <si>
    <t>Interiérové vybavení</t>
  </si>
  <si>
    <t>96</t>
  </si>
  <si>
    <t>Bourání konstrukcí</t>
  </si>
  <si>
    <t>99</t>
  </si>
  <si>
    <t>Přesun hmot</t>
  </si>
  <si>
    <t>Staveništní přesun hmot</t>
  </si>
  <si>
    <t>ON</t>
  </si>
  <si>
    <t>VN</t>
  </si>
  <si>
    <t>711</t>
  </si>
  <si>
    <t>Izolace proti vodě</t>
  </si>
  <si>
    <t>7121</t>
  </si>
  <si>
    <t>Zelené střechy</t>
  </si>
  <si>
    <t>713</t>
  </si>
  <si>
    <t>Izolace tepelné</t>
  </si>
  <si>
    <t>721</t>
  </si>
  <si>
    <t>Vnitřní kanalizace</t>
  </si>
  <si>
    <t>722</t>
  </si>
  <si>
    <t>Vnitřní vodovod</t>
  </si>
  <si>
    <t>725</t>
  </si>
  <si>
    <t>Zařizovací předměty</t>
  </si>
  <si>
    <t>731</t>
  </si>
  <si>
    <t>Kotelny</t>
  </si>
  <si>
    <t>732</t>
  </si>
  <si>
    <t>Strojovny</t>
  </si>
  <si>
    <t>733</t>
  </si>
  <si>
    <t>Rozvod potrubí</t>
  </si>
  <si>
    <t>734</t>
  </si>
  <si>
    <t>Armatury</t>
  </si>
  <si>
    <t>735</t>
  </si>
  <si>
    <t>Otopná tělesa</t>
  </si>
  <si>
    <t>736</t>
  </si>
  <si>
    <t>Podlahove vytapeni</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</si>
  <si>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</si>
  <si>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</si>
  <si>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</si>
  <si>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</si>
  <si>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</si>
  <si>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</si>
  <si>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</si>
  <si>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</si>
  <si>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</si>
  <si>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</si>
  <si>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</si>
  <si>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</si>
  <si>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</si>
  <si>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</si>
  <si>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786</t>
  </si>
  <si>
    <t>Zastiňující technika</t>
  </si>
  <si>
    <t>M212</t>
  </si>
  <si>
    <t>M21e</t>
  </si>
  <si>
    <t>Svítidla</t>
  </si>
  <si>
    <t>M21f</t>
  </si>
  <si>
    <t>Koncové elementy</t>
  </si>
  <si>
    <t>M220S</t>
  </si>
  <si>
    <t>M221</t>
  </si>
  <si>
    <t>Rozvaděče</t>
  </si>
  <si>
    <t>M221a</t>
  </si>
  <si>
    <t xml:space="preserve">Kabely a chráničky	</t>
  </si>
  <si>
    <t>M221g</t>
  </si>
  <si>
    <t>Ostatní</t>
  </si>
  <si>
    <t>M222a</t>
  </si>
  <si>
    <t>Rozvaděče,vybavení</t>
  </si>
  <si>
    <t>M222b</t>
  </si>
  <si>
    <t>Internet vnitřní rozvody</t>
  </si>
  <si>
    <t>M2230</t>
  </si>
  <si>
    <t>M228a</t>
  </si>
  <si>
    <t>M229</t>
  </si>
  <si>
    <t>M22MaR</t>
  </si>
  <si>
    <t>Měření a regulace - MaR</t>
  </si>
  <si>
    <t>M22T</t>
  </si>
  <si>
    <t>Televize</t>
  </si>
  <si>
    <t>M24</t>
  </si>
  <si>
    <t>Montáže vzduchotechnických zařízení</t>
  </si>
  <si>
    <t>M331</t>
  </si>
  <si>
    <t>Zvedací a asistenční zařízení</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</si>
  <si>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</si>
  <si>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</si>
  <si>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</si>
  <si>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</si>
  <si>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</si>
  <si>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</si>
  <si>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</si>
  <si>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</si>
  <si>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</si>
  <si>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</si>
  <si>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</si>
  <si>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</si>
  <si>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</si>
  <si>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</si>
  <si>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</si>
  <si>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</si>
  <si>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</si>
  <si>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</si>
  <si>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</si>
  <si>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</si>
  <si>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</si>
  <si>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</si>
  <si>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</si>
  <si>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</si>
  <si>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</si>
  <si>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</si>
  <si>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</si>
  <si>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</si>
  <si>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</si>
  <si>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005121031R</t>
  </si>
  <si>
    <t>Odstranění zařízení staveniště pro JKSO 801 až 803</t>
  </si>
  <si>
    <t>Soubor</t>
  </si>
  <si>
    <t>RTS 24/ I</t>
  </si>
  <si>
    <t>Indiv</t>
  </si>
  <si>
    <t>VRN</t>
  </si>
  <si>
    <t>Běžná</t>
  </si>
  <si>
    <t>POL99_</t>
  </si>
  <si>
    <t>Odvoz kontejnerů pro skladování a uvedení zpevněných ploch pro skladování do původního stavu.</t>
  </si>
  <si>
    <t>POP</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</si>
  <si>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</si>
  <si>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</si>
  <si>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</si>
  <si>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</si>
  <si>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</si>
  <si>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</si>
  <si>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</si>
  <si>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</si>
  <si>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</si>
  <si>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</si>
  <si>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</si>
  <si>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</si>
  <si>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</si>
  <si>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</si>
  <si>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005121011R</t>
  </si>
  <si>
    <t>Vybudování zařízení staveniště pro JKSO 801 až 803</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</si>
  <si>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</si>
  <si>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</si>
  <si>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</si>
  <si>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</si>
  <si>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</si>
  <si>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</si>
  <si>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</si>
  <si>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</si>
  <si>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00592AT</t>
  </si>
  <si>
    <t>Měření průvzdušnosti obálky budovy (Blower-door test), metoda B</t>
  </si>
  <si>
    <t>Vlastní</t>
  </si>
  <si>
    <t>Práce</t>
  </si>
  <si>
    <t>POL1_1</t>
  </si>
  <si>
    <t>Měření průvzdušnosti obálky budovy dle ČSN EN 13829 , metoda B</t>
  </si>
  <si>
    <t>00591AT</t>
  </si>
  <si>
    <t>Opatření pro dosažení požadovaných hodnot Blower-door testu</t>
  </si>
  <si>
    <t>00590AT</t>
  </si>
  <si>
    <t>Měření průvzdušnosti obálky budovy (Blower-door test), metoda A</t>
  </si>
  <si>
    <t>ČSN 73 0540 pro novostavby.</t>
  </si>
  <si>
    <t>0053021T</t>
  </si>
  <si>
    <t>Posouzení základové spáry geotechnikem</t>
  </si>
  <si>
    <t xml:space="preserve">ks    </t>
  </si>
  <si>
    <t>Posouzení únosnosti a připravenosti pláně, dohled nad prováděním spodních vrstev komunikací a násypů, laboratorní zkoušky zeminy do násypů, stanovení technologického postupu úpravy pláně a násypů</t>
  </si>
  <si>
    <t>0053062T</t>
  </si>
  <si>
    <t>Akreditovaný rozbor pitné vody</t>
  </si>
  <si>
    <t>ks</t>
  </si>
  <si>
    <t>005281011T</t>
  </si>
  <si>
    <t>Propagace - pamětní deska</t>
  </si>
  <si>
    <t>Náklady spojené s publicitou projektu: Zhotovení a montáž stálé pamětní desky pro venkovní prostředí dle odsouhlaseného vzoru objednatele, technické parametry dle pravidel publicity IROP: rozměr 0,3x 0,4m.</t>
  </si>
  <si>
    <t>005281009T</t>
  </si>
  <si>
    <t>Propagace-- informační panel</t>
  </si>
  <si>
    <t>Náklady spojené s publicitou projektu: Zhotovení a montáž velkoplošného informačního panelu umístěný po dobu realizace projektu v místě realizace projektu a dle odsouhlaseného vzoru objednatele, technické parametry dle pravidel publicity IROP: rozměr 5,1 x 2,4 m (š x v)</t>
  </si>
  <si>
    <t>005261022R</t>
  </si>
  <si>
    <t>Bankovní záruky za splnění záručních podmínek</t>
  </si>
  <si>
    <t>Náklady zhotovitele spojené se zabezpečením a poskytnutím zajišťovacích bankovních záruk za splnění záručních podmínek, pokud je zadavatel požaduje v obchodních podmínkách.</t>
  </si>
  <si>
    <t>005261021R</t>
  </si>
  <si>
    <t>Bankovní záruky za řádné provedení díla</t>
  </si>
  <si>
    <t>Náklady zhotovitele spojené se zabezpečením a poskytnutím zajišťovacích bankovních záruk za řádné provedení díla, pokud je zadavatel požaduje v obchodních podmínkách.</t>
  </si>
  <si>
    <t>005261010R</t>
  </si>
  <si>
    <t>Pojištění dodavatele a pojištění díla</t>
  </si>
  <si>
    <t>Náklady spojené s povinným pojištěním dodavatele nebo stavebního díla či jeho části, v rozsahu dle návrhu smlouvy o dílo“</t>
  </si>
  <si>
    <t>005241020R</t>
  </si>
  <si>
    <t xml:space="preserve">Geodetické zaměření skutečného provedení  </t>
  </si>
  <si>
    <t>Geometrický plán bude ověřen Katastrálním úřadem</t>
  </si>
  <si>
    <t>005241010R</t>
  </si>
  <si>
    <t xml:space="preserve">Dokumentace skutečného provedení </t>
  </si>
  <si>
    <t>POL99_8</t>
  </si>
  <si>
    <t>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</si>
  <si>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00524 R</t>
  </si>
  <si>
    <t>Předání a převzetí díla</t>
  </si>
  <si>
    <t>Náklady zhotovitele, které vzniknou v souvislosti s povinnostmi zhotovitele při předání a převzetí díla.</t>
  </si>
  <si>
    <t>005211080R</t>
  </si>
  <si>
    <t xml:space="preserve">Bezpečnostní a hygienická opatření na staveništi </t>
  </si>
  <si>
    <t>náklady na vypracování potřebné dokumentace pro provoz staveniště z hlediska požární ochrany (požární řád a poplachová směrnice)</t>
  </si>
  <si>
    <t xml:space="preserve"> a z hlediska provozu staveniště (provozně dopravní řád).</t>
  </si>
  <si>
    <t>005211030R</t>
  </si>
  <si>
    <t xml:space="preserve">Dočasná dopravní opatření </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</si>
  <si>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</si>
  <si>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</si>
  <si>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</si>
  <si>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</si>
  <si>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</si>
  <si>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005111020R</t>
  </si>
  <si>
    <t>Vytyčení stavby</t>
  </si>
  <si>
    <t>SUM</t>
  </si>
  <si>
    <t>Měření průvzdušnosti obálky budovy dle ČSN EN 13829 , metoda A, výsledná hodnota bude odpovídat požadavkům</t>
  </si>
  <si>
    <t>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t>
  </si>
  <si>
    <t>Vlastní budova s přístavbami</t>
  </si>
  <si>
    <t>Komunikace a zpevněné plochy</t>
  </si>
  <si>
    <t>Sítě technické infrastruktury</t>
  </si>
  <si>
    <t>Náklady na ochranu staveniště před vstupem nepovolaných osob, včetně příslušného značení, náklady na osvětlení staveniště,</t>
  </si>
  <si>
    <t>END</t>
  </si>
  <si>
    <t>311271685T00</t>
  </si>
  <si>
    <t>Vrstva tvárnic vyrovnávací š.150mm tl.150mm</t>
  </si>
  <si>
    <t>m</t>
  </si>
  <si>
    <t>Příslušenství k systému VAPIS QUADRO a VAPIS QUADRO E pro strojní zdění</t>
  </si>
  <si>
    <t/>
  </si>
  <si>
    <t>Třída objemové hmotnosti 2,0 kg/dm3</t>
  </si>
  <si>
    <t>Od výšky 175 mm jsou bloky opatřeny pero-drážkou.</t>
  </si>
  <si>
    <t>D 1.1.4 : 2,15*6</t>
  </si>
  <si>
    <t>VV</t>
  </si>
  <si>
    <t>(2,65+2,35)*3*2</t>
  </si>
  <si>
    <t>(0,35+2,5+1,15+1,85*2)</t>
  </si>
  <si>
    <t>4,2*4</t>
  </si>
  <si>
    <t>311271693T00</t>
  </si>
  <si>
    <t>Vrstva tvárnic vyrovnávací š.200mm tl.150mm</t>
  </si>
  <si>
    <t>D 1.1.1-8 : (13,85+11,05)*2</t>
  </si>
  <si>
    <t>(13,45*2+6,4*2)</t>
  </si>
  <si>
    <t>(23,65*2+13,5+4,25+6,4*3+4,2*2+23,45+18,05+0,8+0,5)</t>
  </si>
  <si>
    <t>atika : (37,5*2+11,45+4,25+13,5+2,3)</t>
  </si>
  <si>
    <t>311271763T00</t>
  </si>
  <si>
    <t>Zdivo z vápenopísk.kvádrů VQ E 498/200/498, tl.200mm</t>
  </si>
  <si>
    <t>m2</t>
  </si>
  <si>
    <t>Vápenopískové zdicí prvky</t>
  </si>
  <si>
    <t>Pro strojní zdění s minijeřábem na tenkovrstvou maltu - plný blok</t>
  </si>
  <si>
    <t>Cena včetně příslušného množství tenkovrstvé malty</t>
  </si>
  <si>
    <t>Třída pevnosti v tlaku podle ČSN EN 771-2: 25 N/mm2</t>
  </si>
  <si>
    <t>Třída objemové hmotnosti podle ČSN EN 771-2: 2,0</t>
  </si>
  <si>
    <t>D 1.1.1-8 : (13,85+11,05)*2*3</t>
  </si>
  <si>
    <t>(13,45*2+6,4*2)*3</t>
  </si>
  <si>
    <t>-2,1*2,75*2</t>
  </si>
  <si>
    <t>-1,06*2,75*3</t>
  </si>
  <si>
    <t>-1,74*2,3*3</t>
  </si>
  <si>
    <t>(23,65*2+13,5+4,25+6,4*3+4,2*2+23,45+18,05+0,8)*3</t>
  </si>
  <si>
    <t>0,5*3</t>
  </si>
  <si>
    <t>-3,3*1,5</t>
  </si>
  <si>
    <t>-4,1*2,75</t>
  </si>
  <si>
    <t>-3,05*2,75</t>
  </si>
  <si>
    <t>-1,1*2,75*3</t>
  </si>
  <si>
    <t>-0,9*2,75</t>
  </si>
  <si>
    <t>-2,1*2,75</t>
  </si>
  <si>
    <t>-2,8*2,75*3</t>
  </si>
  <si>
    <t>-3,625*2,75</t>
  </si>
  <si>
    <t>-3,9*2,75</t>
  </si>
  <si>
    <t>-4,25*2,75</t>
  </si>
  <si>
    <t>-1,3*2,25*3</t>
  </si>
  <si>
    <t>-0,9*2,25*3</t>
  </si>
  <si>
    <t>-0,8*2,25*3</t>
  </si>
  <si>
    <t>-1,6*2,25</t>
  </si>
  <si>
    <t>atika : (37,5*2+11,45+4,25+13,5+2,3)*0,5</t>
  </si>
  <si>
    <t>317121043RT3</t>
  </si>
  <si>
    <t>Překlady pórobetonové nosné délky 1250 mm, výšky 249 mm, šířky 200 mm</t>
  </si>
  <si>
    <t>kus</t>
  </si>
  <si>
    <t>801-1</t>
  </si>
  <si>
    <t>RTS 23/ II</t>
  </si>
  <si>
    <t>D 1.1.4 P01 : 18</t>
  </si>
  <si>
    <t>317121044RT9</t>
  </si>
  <si>
    <t>Překlady pórobetonové nosné délky 1990 mm, výšky 249 mm, šířky 200 mm</t>
  </si>
  <si>
    <t>D 1.1.4 P02 : 6</t>
  </si>
  <si>
    <t>317121047RT4</t>
  </si>
  <si>
    <t>Překlady pórobetonové nenosné délky 1240 mm, šířky 150 mm, výšky 249 mm</t>
  </si>
  <si>
    <t>D 1.1.4 P03 : 10</t>
  </si>
  <si>
    <t>317121049R00</t>
  </si>
  <si>
    <t>Překlady pórobetonové nenosné délky 2500 mm, šířky 100 mm, výšky 249 mm</t>
  </si>
  <si>
    <t>D 1.1.4 P04 : 6</t>
  </si>
  <si>
    <t>317321411R00</t>
  </si>
  <si>
    <t>Beton překladů železový třídy C 25/30</t>
  </si>
  <si>
    <t>m3</t>
  </si>
  <si>
    <t>D 1.1.4 P05 : 6,35*0,2*0,15*1</t>
  </si>
  <si>
    <t>P06 : 1,8*0,15*0,15*2</t>
  </si>
  <si>
    <t>P07 : 3,7*0,2*0,25</t>
  </si>
  <si>
    <t>317351107R00</t>
  </si>
  <si>
    <t>Bednění překladů, říms a klenbových pásů překladů včetně podpěrné konstrukce ve výšce 4 m neproměnného nebo proměnného průřezu nebo při tvaru zalomeném půdorysně nebo nárysně  zřízení</t>
  </si>
  <si>
    <t>D 1.1.4 P05 : 6,35*1,2*1</t>
  </si>
  <si>
    <t>P06 : 1,8*1,15*2</t>
  </si>
  <si>
    <t>P07 : 3,7*1,2</t>
  </si>
  <si>
    <t>317351108R00</t>
  </si>
  <si>
    <t>Bednění překladů, říms a klenbových pásů překladů včetně podpěrné konstrukce ve výšce 4 m neproměnného nebo proměnného průřezu nebo při tvaru zalomeném půdorysně nebo nárysně  odstranění</t>
  </si>
  <si>
    <t>317361821R00</t>
  </si>
  <si>
    <t>Výztuž překladů, říms a klenbových pásů z betonářské oceli B500B</t>
  </si>
  <si>
    <t>t</t>
  </si>
  <si>
    <t>včetně distančních prvků</t>
  </si>
  <si>
    <t>SPI</t>
  </si>
  <si>
    <t>Začátek provozního součtu</t>
  </si>
  <si>
    <t xml:space="preserve">  D 1.1.4 P04 : 2,465*0,2*0,15*6</t>
  </si>
  <si>
    <t xml:space="preserve">  P05 : 6,35*0,2*0,15*1</t>
  </si>
  <si>
    <t xml:space="preserve">  P06 : 1,8*0,15*0,15*2</t>
  </si>
  <si>
    <t xml:space="preserve">  P07 : 3,7*0,2*0,25</t>
  </si>
  <si>
    <t xml:space="preserve">  Mezisoučet</t>
  </si>
  <si>
    <t>Konec provozního součtu</t>
  </si>
  <si>
    <t>0,90002*0,12</t>
  </si>
  <si>
    <t>342255028R00</t>
  </si>
  <si>
    <t>Příčky z cihel a tvárnic nepálených příčky z příčkovek pórobetonových tloušťky 150 mm</t>
  </si>
  <si>
    <t>včetně pomocného lešení</t>
  </si>
  <si>
    <t>D 1.1.4 : 2,15*6*3</t>
  </si>
  <si>
    <t>-0,8*2,25*4</t>
  </si>
  <si>
    <t>(2,65+2,35)*3*3*2</t>
  </si>
  <si>
    <t>-1*2,25*3*2</t>
  </si>
  <si>
    <t>(0,35+2,5+1,15+1,85*2)*3</t>
  </si>
  <si>
    <t>-0,9*2,25</t>
  </si>
  <si>
    <t>4,2*3*4</t>
  </si>
  <si>
    <t>342264516R00</t>
  </si>
  <si>
    <t>Montáž revizních protipožárních dvířek do SDK podhledů rozměr 600x600 mm, požární odolnost EW 30</t>
  </si>
  <si>
    <t>"Technická specifikace dle PD"</t>
  </si>
  <si>
    <t>D 1.1.4 1.06 Z66 : 2</t>
  </si>
  <si>
    <t>416022121R00</t>
  </si>
  <si>
    <t>Podhledy na kovové konstrukci opláštěné deskami sádrokartonovými dvouúrovňový křížový rošt z profilů CD zavěšený 1x deska, tloušťky 12,5 mm, standard,  , bez izolace</t>
  </si>
  <si>
    <t>D 1.1.4 1.03 PHL1 : 17,43</t>
  </si>
  <si>
    <t>1.11 : 29,4</t>
  </si>
  <si>
    <t>1.12 : 3,22</t>
  </si>
  <si>
    <t>1.13 : 4,84</t>
  </si>
  <si>
    <t>416022123R00</t>
  </si>
  <si>
    <t>Podhledy na kovové konstrukci opláštěné deskami sádrokartonovými dvouúrovňový křížový rošt z profilů CD zavěšený 1x deska, tloušťky 12,5 mm, impregnovaná,  , bez izolace</t>
  </si>
  <si>
    <t>D 1.1.4 1.06 PHL1 : 5,64</t>
  </si>
  <si>
    <t>1.08 : 5,64</t>
  </si>
  <si>
    <t>1.10 : 5,64</t>
  </si>
  <si>
    <t>1.14 : 4,19</t>
  </si>
  <si>
    <t>1.15 : 3,12</t>
  </si>
  <si>
    <t>1.20 : 5,64</t>
  </si>
  <si>
    <t>1.22 : 5,64</t>
  </si>
  <si>
    <t>1.24 : 5,64</t>
  </si>
  <si>
    <t>1.25 : 30,45</t>
  </si>
  <si>
    <t>1.33 : 3,76</t>
  </si>
  <si>
    <t>1.34 : 2,44</t>
  </si>
  <si>
    <t>1.35 : 5,27</t>
  </si>
  <si>
    <t>954312103R00</t>
  </si>
  <si>
    <t>Obklady konstrukcí sádrokartonovými deskami opláštění vodorovných konstrukcí dvoustranné do 200x200 mm, deskami impregnovanými proti vlhkosti tl. 12,5 mm</t>
  </si>
  <si>
    <t>D 1.1.4  m.č. 1.18 : 2,75</t>
  </si>
  <si>
    <t>954312203R00</t>
  </si>
  <si>
    <t>Obklady konstrukcí sádrokartonovými deskami opláštění vodorovných konstrukcí dvoustranné od 200x200 mm do 500x500 mm, deskami impregnovanými proti vlhkosti tl. 12,5 mm</t>
  </si>
  <si>
    <t>D 1.1.4  m.č. 1.18 : 6,4</t>
  </si>
  <si>
    <t>601016191R00</t>
  </si>
  <si>
    <t>Omítka stropů a podhledů z hotových směsí doplňkové práce penetrační natěr stropů akrylátový</t>
  </si>
  <si>
    <t>po jednotlivých vrstvách</t>
  </si>
  <si>
    <t>D 1.1.4 1.01 : 15,87</t>
  </si>
  <si>
    <t>1.02 : 4,07</t>
  </si>
  <si>
    <t>1.04 : 23,09</t>
  </si>
  <si>
    <t>1.05 : 21,4</t>
  </si>
  <si>
    <t>1.07 : 21,4</t>
  </si>
  <si>
    <t>1.09 : 21,4</t>
  </si>
  <si>
    <t>1.17 : 35,55</t>
  </si>
  <si>
    <t>1.18 : 28</t>
  </si>
  <si>
    <t>1.19 : 21,4</t>
  </si>
  <si>
    <t>1.21 : 21,4</t>
  </si>
  <si>
    <t>1.23 : 21,4</t>
  </si>
  <si>
    <t>1.26 : 9,66</t>
  </si>
  <si>
    <t>1.27 : 10,08</t>
  </si>
  <si>
    <t>1.28 : 10,5</t>
  </si>
  <si>
    <t>1.29 : 7,98</t>
  </si>
  <si>
    <t>1.30 : 9,87</t>
  </si>
  <si>
    <t>1.32 : 2,13</t>
  </si>
  <si>
    <t>601016201R00</t>
  </si>
  <si>
    <t xml:space="preserve">Omítka stropů a podhledů z hotových směsí postřik, báze, cementová,  ,  ,  </t>
  </si>
  <si>
    <t>601016261RT1</t>
  </si>
  <si>
    <t xml:space="preserve">Omítka stropů a podhledů z hotových směsí jednovrstvá, vápenosádrová, filcovaná, tloušťka vrstvy 10 mm,  </t>
  </si>
  <si>
    <t>602016196T00</t>
  </si>
  <si>
    <t>Penetrace stěn - písková "Technická specifikace dle PD"</t>
  </si>
  <si>
    <t>602016261RT1</t>
  </si>
  <si>
    <t xml:space="preserve">Omítka stěn z hotových směsí jednovrstvá, vápenosádrová, filcovaná, tloušťka vrstvy 10 mm,  </t>
  </si>
  <si>
    <t>1.01 : 20,3*3,145</t>
  </si>
  <si>
    <t>-0,9*2,25*2</t>
  </si>
  <si>
    <t>(3,05+2,75*2)*0,2</t>
  </si>
  <si>
    <t>(0,9+2,25*2)*0,2</t>
  </si>
  <si>
    <t>(1,6+2,25*2)*0,2</t>
  </si>
  <si>
    <t>1.02 : 8,1*3,145</t>
  </si>
  <si>
    <t>1.03 : 21,8*3,145</t>
  </si>
  <si>
    <t>-1,3*2,25*2</t>
  </si>
  <si>
    <t>-5,4*3,145</t>
  </si>
  <si>
    <t>1.04 : 19,4*3,145</t>
  </si>
  <si>
    <t>(4,1+2,75*2)*0,2</t>
  </si>
  <si>
    <t>(3,3+1,5*2)*0,2</t>
  </si>
  <si>
    <t>1.05,1.07,1.09 : 21,5*3,145*3</t>
  </si>
  <si>
    <t>-1*2,25*3</t>
  </si>
  <si>
    <t>(1,3+2,25*2)*0,2*3</t>
  </si>
  <si>
    <t>(2,75+2,8+2,3)*0,2*3</t>
  </si>
  <si>
    <t>1.06,1.08,1.10 : 9,7*3,145*3</t>
  </si>
  <si>
    <t>1.11 : 31,2*3,145</t>
  </si>
  <si>
    <t>-0,8*2,25*2</t>
  </si>
  <si>
    <t>-1,3*2,25*4</t>
  </si>
  <si>
    <t>(2,1+2,75*2)*0,2</t>
  </si>
  <si>
    <t>(0,8+2,25*2)*0,2*2</t>
  </si>
  <si>
    <t>(1,3+2,25*2)*0,2*4</t>
  </si>
  <si>
    <t>1.12 : (1,5+2,15)*2*3,145</t>
  </si>
  <si>
    <t>(0,8+2,25*2)*0,15*2</t>
  </si>
  <si>
    <t>1.13 : (2,25+2,15)*2*3,145</t>
  </si>
  <si>
    <t>1.14 : (1,95+2,15)*2*3,145-0,8*2,25</t>
  </si>
  <si>
    <t>1.15 : (1,45+2,15)*2*3,145-0,8*2,25*2</t>
  </si>
  <si>
    <t>-0,8*2,25</t>
  </si>
  <si>
    <t>1.17 : 24*3,145</t>
  </si>
  <si>
    <t>2,75*0,2*2</t>
  </si>
  <si>
    <t>1.18 : 21,6*3,145</t>
  </si>
  <si>
    <t>-5,6*3,145</t>
  </si>
  <si>
    <t>(3,625+2,75*2)*0,2</t>
  </si>
  <si>
    <t>1.19,1.21,1.23 : 21,5*3,145*3</t>
  </si>
  <si>
    <t>(2,8+2,75*2)*0,2*3</t>
  </si>
  <si>
    <t>1.20,1.22,1.24 : 9,7*3,145*3</t>
  </si>
  <si>
    <t>1.25 : 33,2*3,145</t>
  </si>
  <si>
    <t>1.26 : 13*3,145</t>
  </si>
  <si>
    <t>-1,1*2,75</t>
  </si>
  <si>
    <t>(1,1+2,75*2)*0,2</t>
  </si>
  <si>
    <t>1.27 : 13,2*3,145</t>
  </si>
  <si>
    <t>1.28 : 13,4*3,145</t>
  </si>
  <si>
    <t>(0,9+2,75*2)*0,2</t>
  </si>
  <si>
    <t>(0,8+2,25*2)*0,2</t>
  </si>
  <si>
    <t>1.29 : 12,2*3,145</t>
  </si>
  <si>
    <t>1.30 : 13,1*3,145</t>
  </si>
  <si>
    <t>1.32 : 6*3,145</t>
  </si>
  <si>
    <t>-0,8*1,97</t>
  </si>
  <si>
    <t>(0,8+1,97*2)*0,2</t>
  </si>
  <si>
    <t>1,33 : (1,75+2,15)*2*3,145-0,8*2,25</t>
  </si>
  <si>
    <t>1.34 : (1,2+2,15)*2*3,145-0,8*2,25</t>
  </si>
  <si>
    <t>1.35 : (2,45+2,15)*2*3,145-0,8*2,25</t>
  </si>
  <si>
    <t>612473186R00</t>
  </si>
  <si>
    <t>Omítky vnitřní zdiva ze suchých směsí příplatek za zabudované rohovníky</t>
  </si>
  <si>
    <t>omítka vápenocementová, strojně nebo ručně nanášená v podlaží i ve schodišti na jakýkoliv druh podkladu, kompletní souvrství</t>
  </si>
  <si>
    <t>D 1.1.8 Z09 : 407</t>
  </si>
  <si>
    <t>622473187RT2</t>
  </si>
  <si>
    <t>Příplatek za okenní začišťovací lištu včetně dodávky</t>
  </si>
  <si>
    <t>D 1.1.8  Z13 : 148,7</t>
  </si>
  <si>
    <t>28350142R</t>
  </si>
  <si>
    <t>lišta připojovací; okenní a dveřní, se síťovinou; pro desky tl. 300 mm; materiál plast+tkanina; l = 2 400 mm; samolepicí; bíločervená</t>
  </si>
  <si>
    <t>SPCM</t>
  </si>
  <si>
    <t>Specifikace</t>
  </si>
  <si>
    <t>POL3_1</t>
  </si>
  <si>
    <t>D 1.1.8  Z12 : 148,7/2,4*1,1</t>
  </si>
  <si>
    <t>28350209R</t>
  </si>
  <si>
    <t>profil dilatační plast, se síťovinou; tvar průběžný</t>
  </si>
  <si>
    <t>D 1.1.8  Z83 : 180*1,1</t>
  </si>
  <si>
    <t>28350214R</t>
  </si>
  <si>
    <t>profil plastový stavební napojení na oplechování atiky; s tkaninou</t>
  </si>
  <si>
    <t>D 1.1.8  Z17 : 63,3*1,1</t>
  </si>
  <si>
    <t>28350224R</t>
  </si>
  <si>
    <t>profil plastový stavební dilatace, parapetní; s tkaninou</t>
  </si>
  <si>
    <t>D 1.1.8 Z16 : 75*1,1</t>
  </si>
  <si>
    <t>283502514R</t>
  </si>
  <si>
    <t>profil plastový stavební ukončovací; s tkaninou, s okapničkou; l = 2 500 mm</t>
  </si>
  <si>
    <t>D 1.1.8  Z11 : 179*1,1</t>
  </si>
  <si>
    <t>283502758R</t>
  </si>
  <si>
    <t>profil plastový stavební parapetní; s tkaninou; tkanina 100 mm; l = 2 000 mm</t>
  </si>
  <si>
    <t>D 1.1.8  Z16 : 75/2*1,1</t>
  </si>
  <si>
    <t>283502854R</t>
  </si>
  <si>
    <t>lišta začišťovací, napojovací; 2D s tkaninou 125 mm a krycí lamelou; materiál PVC; tl. omítky 8 mm; způsob spojení: svařování; bílá</t>
  </si>
  <si>
    <t>D 1.1.8  Z87 : 90*1,1</t>
  </si>
  <si>
    <t>55392740.AR</t>
  </si>
  <si>
    <t>lišta rohová; s integrovanou síťovinou; materiál Al</t>
  </si>
  <si>
    <t>D 1.1.8  Z10 : 152*1,1</t>
  </si>
  <si>
    <t>602015191R00</t>
  </si>
  <si>
    <t>Omítka stěn z hotových směsí Doplňkové práce pro omítky stěn z hotových směsí  podkladní nátěr pod tenkovrstvé omítky</t>
  </si>
  <si>
    <t>D 1.1.2 - D 1.1.9 S01 : 305,75</t>
  </si>
  <si>
    <t>D 1.1.2 - D 1.1.9 S02 : 142</t>
  </si>
  <si>
    <t>D 1.1.2 - D 1.1.9 S03 : 56</t>
  </si>
  <si>
    <t>D 1.1.8  ostění : 148,7*0,3</t>
  </si>
  <si>
    <t>D 1.1.2 - D 1.1.9 S10 SZ : 20,85*1</t>
  </si>
  <si>
    <t>SV : 41,7*1</t>
  </si>
  <si>
    <t>JV : 22*1</t>
  </si>
  <si>
    <t>216904212R00</t>
  </si>
  <si>
    <t xml:space="preserve">Očištění ploch tlak. vodou nebo stlač. vzduchem očištění stlačeným vzduchem, zdiva stěn a rubu kleneb,  </t>
  </si>
  <si>
    <t>800-2</t>
  </si>
  <si>
    <t>POL1_</t>
  </si>
  <si>
    <t>Odkaz na mn. položky pořadí 35 : 390,30000</t>
  </si>
  <si>
    <t>602022180T00</t>
  </si>
  <si>
    <t>Omítka tenkovrstvá probarvená silikonová zrnitost 1mm "Technická specifikace dle PD"</t>
  </si>
  <si>
    <t>602022181T00</t>
  </si>
  <si>
    <t>Omítka tenkovrstvá probarvená silikonová zrnitost 1,5mm "Technická specifikace dle PD"</t>
  </si>
  <si>
    <t>620991011R00</t>
  </si>
  <si>
    <t xml:space="preserve">Připojovací í lišty přechodový profil parapet-ostění, s tkaninou,  </t>
  </si>
  <si>
    <t>nalepení a odříznutí po dokončení omítek</t>
  </si>
  <si>
    <t xml:space="preserve"> "Technická specifikace dle PD"</t>
  </si>
  <si>
    <t>D 1.1.8  Z18 : 8</t>
  </si>
  <si>
    <t>622319031R00</t>
  </si>
  <si>
    <t>Těsnicí prvky expanzní páska mezi soklovým profilem a soklovou deskou, rozměr 15x4 mm, pro spáru šířky 3-7 mm</t>
  </si>
  <si>
    <t>D 1.1.8  Z83 : 180</t>
  </si>
  <si>
    <t>622319051RT3</t>
  </si>
  <si>
    <t>Příslušenství pro zateplovací systém pro omítku tloušťky 10 mm, ukončení omítky, PVC profilem s tkaninou</t>
  </si>
  <si>
    <t>D 1.1.8  Z90 : 296,3</t>
  </si>
  <si>
    <t>622319055R00</t>
  </si>
  <si>
    <t>Příslušenství pro zateplovací systém  , napojení na oplechování atiky, PVC profilem s tkaninou</t>
  </si>
  <si>
    <t>D 1.1.8 Z17 : 63,3</t>
  </si>
  <si>
    <t>622319128T00</t>
  </si>
  <si>
    <t>Zateplovací systém,sokl,XPS P 300 mm,zakončený stěrkou s výzt. tkaninou"Technická specifikace dle PD</t>
  </si>
  <si>
    <t>S03 : 56</t>
  </si>
  <si>
    <t>622319746SO01</t>
  </si>
  <si>
    <t>Zateplení ,fasáda,min.desky KV 300 mm "Technická specifikace dle PD", zakončená stěrkou s výztužnou tkaninou</t>
  </si>
  <si>
    <t>D 1.1.2 - D 1.1.8 S01 : 305,75</t>
  </si>
  <si>
    <t>622391161RU3</t>
  </si>
  <si>
    <t>Příplatek za kotvení ETICS s izolatem z polystyrénu, tloušťky do 300 mm, pomocí injektážních kotev 6 ks/m2</t>
  </si>
  <si>
    <t>Nedokončená</t>
  </si>
  <si>
    <t>622473187R00</t>
  </si>
  <si>
    <t>Příplatek montáž okenní začišťovací lišty</t>
  </si>
  <si>
    <t>D 1.1.8  Z12 : 148,7</t>
  </si>
  <si>
    <t>Z87 : 90</t>
  </si>
  <si>
    <t>622481211RT3</t>
  </si>
  <si>
    <t>Vyztužení povrchových úprav vnějších stěn stěrkou s výztužnou sklotextilní tkaninou, s dodávkou sítě a stěrkového tmelu</t>
  </si>
  <si>
    <t>622481291R00</t>
  </si>
  <si>
    <t>Vyztužení povrchových úprav vnějších stěn montáž výztužné lišty rohové a dilatační- bez dodávky materiálu</t>
  </si>
  <si>
    <t>D 1.1.8  Z10 : 152</t>
  </si>
  <si>
    <t>622481292R00</t>
  </si>
  <si>
    <t>Vyztužení povrchových úprav vnějších stěn montáž výztužné lišty okenní a podokenní - bez dodávky materiálu</t>
  </si>
  <si>
    <t>D 1.1.8  Z11 : 179</t>
  </si>
  <si>
    <t>D 1.1.8  Z16 : 75</t>
  </si>
  <si>
    <t>28600455R</t>
  </si>
  <si>
    <t>přísada do betonu plastifikátor; zlepšení zpracovatelnosti a pevnosti; 10,00 kg; 1 100 kg/m3</t>
  </si>
  <si>
    <t>kg</t>
  </si>
  <si>
    <t>PDL 1,2 : 115,81*0,4</t>
  </si>
  <si>
    <t>PDL 3,4 : 312,11*0,5</t>
  </si>
  <si>
    <t>631317120R00</t>
  </si>
  <si>
    <t>Mazanina z betonu prostého řezání dilatačních spár v čerstvém betonu prostém, hloubky 0-200 mm</t>
  </si>
  <si>
    <t>POL1_7</t>
  </si>
  <si>
    <t>(z kameniva) hlazená dřevěným hladítkem</t>
  </si>
  <si>
    <t>D 1.1.8  Z86 : 195,25</t>
  </si>
  <si>
    <t>631317121T00</t>
  </si>
  <si>
    <t>Dilatační lišta do cementového potěru  dodávka a montáž "Technická specifikace dle PD"</t>
  </si>
  <si>
    <t>D 1.1.8 Z04 : 33,7</t>
  </si>
  <si>
    <t>631317215R00</t>
  </si>
  <si>
    <t>Mazanina z betonu prostého řezání dilatačních spár v čerstvém betonu vyztuženém, hloubky 0-150 mm</t>
  </si>
  <si>
    <t>632421190RU3</t>
  </si>
  <si>
    <t>Potěr ze suchých směsí cementová rychle tvrdnoucí podlahová hmota vyztužená vláknem, tloušťky 80 mm, včetně penetrace</t>
  </si>
  <si>
    <t>s rozprostřením a uhlazením</t>
  </si>
  <si>
    <t>D 1.1.4 1.01 PDL1 : 15,87</t>
  </si>
  <si>
    <t>1.02 PDL1 : 4,07</t>
  </si>
  <si>
    <t>1.03 PDL1 : 18,48</t>
  </si>
  <si>
    <t>1.12 PDL1 : 2,58</t>
  </si>
  <si>
    <t>1.13 PDL1 : 4,84</t>
  </si>
  <si>
    <t>1.15 PDL2 : 8,28</t>
  </si>
  <si>
    <t>1.26 PDL2 : 9,66</t>
  </si>
  <si>
    <t>1.27 PDL2 : 10,08</t>
  </si>
  <si>
    <t>1.28 PDL2 : 10,5</t>
  </si>
  <si>
    <t>1.29 PDL1 : 7,98</t>
  </si>
  <si>
    <t>1.30 PDL2 : 9,87</t>
  </si>
  <si>
    <t>1.32 PDL2 : 2,13</t>
  </si>
  <si>
    <t>1.33 PDL2 : 3,76</t>
  </si>
  <si>
    <t>1.34 PDL2 : 2,44</t>
  </si>
  <si>
    <t>1.35 PDL2 : 5,27</t>
  </si>
  <si>
    <t>632421195RU3</t>
  </si>
  <si>
    <t>Potěr ze suchých směsí cementová rychle tvrdnoucí podlahová hmota vyztužená vláknem, tloušťky 90 mm, včetně penetrace</t>
  </si>
  <si>
    <t>1.04 PDL3 : 23,09</t>
  </si>
  <si>
    <t>1.05 PDL3 : 21,46</t>
  </si>
  <si>
    <t>1.06 PDL4 : 5,64</t>
  </si>
  <si>
    <t>1.07 PDL3 : 21,46</t>
  </si>
  <si>
    <t>1.08 PDL4 : 5,64</t>
  </si>
  <si>
    <t>1.09 PDL3 : 21,46</t>
  </si>
  <si>
    <t>1.10 PDL4 : 5,64</t>
  </si>
  <si>
    <t>1.11 PDL3 : 28,35</t>
  </si>
  <si>
    <t>1.14 PDL4 : 4,19</t>
  </si>
  <si>
    <t>1.17 PDL3 : 35,55</t>
  </si>
  <si>
    <t>1.18 PDL3 : 28</t>
  </si>
  <si>
    <t>1.19 PDL3 : 21,40</t>
  </si>
  <si>
    <t>1.20 PDL4 : 5,64</t>
  </si>
  <si>
    <t>1.21 PDL3 : 21,46</t>
  </si>
  <si>
    <t>1.22 PDL4 : 5,64</t>
  </si>
  <si>
    <t>1.23 PDL3 : 21,46</t>
  </si>
  <si>
    <t>1.24 PDL4 : 5,64</t>
  </si>
  <si>
    <t>1.25 PDL3 : 30,45</t>
  </si>
  <si>
    <t>611875R</t>
  </si>
  <si>
    <t>Deska parapetní buk masiv tl.40mm "Technická specifikace dle PD", s transparentním lakem</t>
  </si>
  <si>
    <t xml:space="preserve">m     </t>
  </si>
  <si>
    <t>D 1.1.8 Z22 : 3,3*1</t>
  </si>
  <si>
    <t>64294T1</t>
  </si>
  <si>
    <t>Osazení a dodávka zárubní dveřních ocelových 900+740x2250 "Technická specifikace dle PD"</t>
  </si>
  <si>
    <t>D 1.1.8 T1 : 1</t>
  </si>
  <si>
    <t>64294T2</t>
  </si>
  <si>
    <t>Osazení a dodávka zárubní dveřních ocelových 900x2250 "Technická specifikace dle PD"</t>
  </si>
  <si>
    <t>D 1.1.8 T2 : 1</t>
  </si>
  <si>
    <t>T3 : 1</t>
  </si>
  <si>
    <t>648951411R00</t>
  </si>
  <si>
    <t>Osazení parapetních desek dřevěných šířky do 250 mm</t>
  </si>
  <si>
    <t>na montážní pěnu, zapravení omítky pod parapetem, těsnění spáry mezi parapetem a rámem okna, dodávka silikonu.</t>
  </si>
  <si>
    <t>6285225571R</t>
  </si>
  <si>
    <t>Pás hydroizolační asfaltový tl = 4,0 mm; funkce: protiradonová, parobrzdná; nosná vložka: skelná tkanina; asfalt: modifikovaný; horní strana: minerální posyp; spodní strana: spalitelná fólie</t>
  </si>
  <si>
    <t>D 1.1.1-D 1.1.8 S05 : 478,7*1,15</t>
  </si>
  <si>
    <t>D 1.1.2 - D 1.1.8 S02 : 108,8*1,2</t>
  </si>
  <si>
    <t>S03 : 54,4*1,2</t>
  </si>
  <si>
    <t>628522691R</t>
  </si>
  <si>
    <t>Parozábrana asfaltová tl = 4,00 mm; funkce: hydroizolační, protiradonová, parotěsná; asfalt: modifikovaný; nosná vložka: Al fólie se skelnými vlákny</t>
  </si>
  <si>
    <t>711111001RZ1</t>
  </si>
  <si>
    <t>Provedení izolace proti zemní vlhkosti natěradly za studena na ploše vodorovné nátěrem penetračním, 1 x nátěr, včetně dodávky penetračního laku ALP</t>
  </si>
  <si>
    <t>800-711</t>
  </si>
  <si>
    <t>D 1.1.1-D 1.1.9 S05 : 478,7</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</si>
  <si>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</si>
  <si>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</si>
  <si>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D 1.1.2 - D 1.1.8 S02 : 108,8*1</t>
  </si>
  <si>
    <t>S03 : 108,8*0,5</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</si>
  <si>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</si>
  <si>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</si>
  <si>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</si>
  <si>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</si>
  <si>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711212000RW2</t>
  </si>
  <si>
    <t>Izolace proti vodě nátěr podkladní pod hydroizolační stěrky</t>
  </si>
  <si>
    <t>1.02 Sc : 8,1*2,35</t>
  </si>
  <si>
    <t>1.06,1.08,1.10 Sc : 9,7*2,35*3</t>
  </si>
  <si>
    <t>1.14 Sc : 8,2*2,35</t>
  </si>
  <si>
    <t>1.15 Sc : 12*2,35</t>
  </si>
  <si>
    <t>1.16 Sc : 8,6*2,35</t>
  </si>
  <si>
    <t>1.20,1.22,1.24 Sc : 9,7*2,35*3</t>
  </si>
  <si>
    <t>711212002RW1</t>
  </si>
  <si>
    <t>Izolace proti vodě stěrka hydroizolační  proti vlkosti a tlakové vodě</t>
  </si>
  <si>
    <t>711212601RU1</t>
  </si>
  <si>
    <t>Izolace proti vodě doplňky  těsnicí pás š.120 mm do spoje podlaha-stěna</t>
  </si>
  <si>
    <t>1.02 Sc : 8,1</t>
  </si>
  <si>
    <t>1.06,1.08,1.10 Sc : 9,7*3</t>
  </si>
  <si>
    <t>1.14 Sc : 8,2</t>
  </si>
  <si>
    <t>1.15 Sc : 12</t>
  </si>
  <si>
    <t>1.20,1.22,1.24 Sc : 9,7*3</t>
  </si>
  <si>
    <t>711212602RW1</t>
  </si>
  <si>
    <t>Izolace proti vodě doplňky  těsnicí roh do spoje podlaha stěna</t>
  </si>
  <si>
    <t>1.02 Sc : 4</t>
  </si>
  <si>
    <t>1.06,1.08,1.10 Sc : 4</t>
  </si>
  <si>
    <t>1.14 Sc : 4</t>
  </si>
  <si>
    <t>1.15 Sc : 4</t>
  </si>
  <si>
    <t>1.20,1.22,1.24 Sc : 4</t>
  </si>
  <si>
    <t>711212611RU1</t>
  </si>
  <si>
    <t>Izolace proti vodě doplňky  těsnicí pás šířky 120 mm do svislých koutů</t>
  </si>
  <si>
    <t>1.02 Sc : 4*2,35</t>
  </si>
  <si>
    <t>1.06,1.08,1.10 Sc : 4*2,35*3</t>
  </si>
  <si>
    <t>1.14 Sc : 4*2,35</t>
  </si>
  <si>
    <t>1.15 Sc : 4*2,35</t>
  </si>
  <si>
    <t>1.20,1.22,1.24 Sc : 4*2,35*3</t>
  </si>
  <si>
    <t>711823121RT6</t>
  </si>
  <si>
    <t>Ochrana konstrukcí nopovou fólií svisle, výška nopu 20 mm, včetně dodávky fólie</t>
  </si>
  <si>
    <t>D 1.1.2 - D 1.1.8 S02 : 108,8</t>
  </si>
  <si>
    <t>711823129RT5</t>
  </si>
  <si>
    <t>Ochrana konstrukcí nopovou fólií ukončovací lišta,  , včetně dodávky lišty</t>
  </si>
  <si>
    <t>D 1.1.8 K10 : 108,8</t>
  </si>
  <si>
    <t>998711101R00</t>
  </si>
  <si>
    <t>Přesun hmot pro izolace proti vodě svisle do 6 m</t>
  </si>
  <si>
    <t>50 m vodorovně měřeno od těžiště půdorysné plochy skládky do těžiště půdorysné plochy objektu</t>
  </si>
  <si>
    <t>00590015T</t>
  </si>
  <si>
    <t>Rohož rozchodníková -"Technická specifikace dle PD"</t>
  </si>
  <si>
    <t>D 1.1.5 S04a : 262*1,1</t>
  </si>
  <si>
    <t>10371520R</t>
  </si>
  <si>
    <t>Substrát střešní, extenzivní, balený</t>
  </si>
  <si>
    <t>-"Technická specifikace dle PD"</t>
  </si>
  <si>
    <t>D 1.1.5 S04a substrát : 262*0,08*1,1</t>
  </si>
  <si>
    <t>283220022R</t>
  </si>
  <si>
    <t>Fólie hladká hydroizolační tl = 1,50 mm; funkce: proti prorůstání; materiál: PVC-P; nosná vložka: skelná rohož</t>
  </si>
  <si>
    <t xml:space="preserve">  D 1.1.5 S04a substrát : 262</t>
  </si>
  <si>
    <t xml:space="preserve">  D 1.1.5 S04b kačírek : 183</t>
  </si>
  <si>
    <t xml:space="preserve">  D 1.1.2 - D 1.1.9 S09+atika : 108,8*1</t>
  </si>
  <si>
    <t xml:space="preserve">  D 1.1.5 S04c přístřešky : 140</t>
  </si>
  <si>
    <t>693,8*1,2</t>
  </si>
  <si>
    <t>28323125R</t>
  </si>
  <si>
    <t>Fólie profilovaná funkce: drenážní; materiál: PE-HD; tl = 1,00 mm; výška nopů = 20 mm; s perforací</t>
  </si>
  <si>
    <t xml:space="preserve">  D 1.1.2 - D 1.1.9 S09+atika : 108,8*0,2</t>
  </si>
  <si>
    <t>466,76*1,2</t>
  </si>
  <si>
    <t>58333670R</t>
  </si>
  <si>
    <t>Kamenivo stanovené přírodní; těžené; 16/22; typ: praný; kačírek</t>
  </si>
  <si>
    <t>D 1.1.5 S04b kačírek : 183*0,13*1834</t>
  </si>
  <si>
    <t xml:space="preserve">  D 1.1.2 - D 1.1.9 S09 : 108,8*1</t>
  </si>
  <si>
    <t>553,8*1,2</t>
  </si>
  <si>
    <t>631571010R00</t>
  </si>
  <si>
    <t>Násyp  bez dodávky materiálu  bez určení tloušťky</t>
  </si>
  <si>
    <t>pod mazaniny a dlažby, popř. na plochých střechách, vodorovný nebo ve spádu, s udusáním a urovnáním povrchu,</t>
  </si>
  <si>
    <t>D 1.1.5 S04b kačírek : 183*0,13</t>
  </si>
  <si>
    <t>D 1.1.5 S04a substrát : 262*0,08</t>
  </si>
  <si>
    <t>69366197R</t>
  </si>
  <si>
    <t>Geosyntetika typ: geotextilie; netkaná; materiál: PP; tl (2 kPa) = 2,0 mm; plošná hmotnost = 200 g/m2; Pevnost v tahu podélně = 12,0 kN/m; Pevnost v tahu příčně = 7,5 kN/m</t>
  </si>
  <si>
    <t>D 1.1.5 S04a filtrační : 262*1,2</t>
  </si>
  <si>
    <t>69366198R</t>
  </si>
  <si>
    <t>Geosyntetika typ: geotextilie; netkaná; materiál: PP; tl (2 kPa) = 2,9 mm; plošná hmotnost = 300 g/m2; Pevnost v tahu podélně = 20,0 kN/m; Pevnost v tahu příčně = 11,5 kN/m</t>
  </si>
  <si>
    <t xml:space="preserve">  D 1.1.5 S04a separační+ochranná 300g : 262*2</t>
  </si>
  <si>
    <t xml:space="preserve">  D 1.1.5 S04b separační : 183</t>
  </si>
  <si>
    <t>955,8*1,2</t>
  </si>
  <si>
    <t>69366199R</t>
  </si>
  <si>
    <t>Geosyntetika typ: geotextilie; netkaná; materiál: PP; tl (2 kPa) = 4,0 mm; plošná hmotnost = 500 g/m2; Pevnost v tahu podélně = 33,0 kN/m; Pevnost v tahu příčně = 19,0 kN/m</t>
  </si>
  <si>
    <t>D 1.1.5 S04b : 183*1,2</t>
  </si>
  <si>
    <t>711409115T00</t>
  </si>
  <si>
    <t xml:space="preserve">Montáž rozchodníkové rohože </t>
  </si>
  <si>
    <t>D 1.1.5 S04a : 262</t>
  </si>
  <si>
    <t>711823111RT1</t>
  </si>
  <si>
    <t>Ochrana konstrukcí nopovou fólií vodorovně,  , bez dodávky fólie</t>
  </si>
  <si>
    <t>D 1.1.5 S04b kačírek : 183</t>
  </si>
  <si>
    <t>712311101RZ1</t>
  </si>
  <si>
    <t>Povlakové krytiny střech do 10° za studena nátěrem 1 x, penetračním nebo asfaltovým lakem, včetně dodávky materiálu</t>
  </si>
  <si>
    <t>D 1.1.5 S04a substrát : 262</t>
  </si>
  <si>
    <t>D 1.1.2 - D 1.1.9 S09+atika : 108,8*1</t>
  </si>
  <si>
    <t>712341559RT1</t>
  </si>
  <si>
    <t>Povlakové krytiny střech do 10° pásy přitavením v celé ploše, 1 vrstva, bez dodávky pásu</t>
  </si>
  <si>
    <t>712372111R00</t>
  </si>
  <si>
    <t xml:space="preserve">Povlakové krytiny střech do 10° z termoplastické fólie kotvené do betonu, 4 kotvy/m2, při tl. izolace do 160 mm, bez dodávky fólie,  </t>
  </si>
  <si>
    <t>D 1.1.5 S04c přístřešky : 140</t>
  </si>
  <si>
    <t>712372121R00</t>
  </si>
  <si>
    <t xml:space="preserve">Povlakové krytiny střech do 10° z termoplastické fólie kotvené do profilovaného plechu nebo do bednění, 4 kotvy/m2, při tl. izolace do 160 mm, bez dodávky fólie,  </t>
  </si>
  <si>
    <t>712373111RV1</t>
  </si>
  <si>
    <t xml:space="preserve">Povlakové krytiny střech do 10° z termoplastické fólie kotvené do betonu, 6 kotev/m2, při tl. izolace do 300 mm, bez dodávky fólie,  </t>
  </si>
  <si>
    <t>712378003R00</t>
  </si>
  <si>
    <t>Povlakové krytiny střech do 10° z termoplastické fólie Klempířské doplňky k povlakovým krytinám z fólií atiková okapnice, RŠ 250 mm, z pozinkovaného plechu s povrchovou úpravou PVC</t>
  </si>
  <si>
    <t xml:space="preserve">  včetně dodávek výrobků</t>
  </si>
  <si>
    <t>D 1.1.9 K08 : 58</t>
  </si>
  <si>
    <t>712378004R00</t>
  </si>
  <si>
    <t>Povlakové krytiny střech do 10° z termoplastické fólie Klempířské doplňky k povlakovým krytinám z fólií závětrná lišta, RŠ 250 mm, z pozinkovaného plechu s povrchovou úpravou PVC</t>
  </si>
  <si>
    <t>D 1.1.8 K05 : 108,8+1,2+1,8+5,3+2,2</t>
  </si>
  <si>
    <t>712378006R00</t>
  </si>
  <si>
    <t>Povlakové krytiny střech do 10° z termoplastické fólie Klempířské doplňky k povlakovým krytinám z fólií rohová lišta vnější, RŠ 100 mm, z pozinkovaného plechu s povrchovou úpravou PVC</t>
  </si>
  <si>
    <t>barva šedá (RAL 7047)</t>
  </si>
  <si>
    <t>D 1.1.8  K03 : 121,4</t>
  </si>
  <si>
    <t>712378007R00</t>
  </si>
  <si>
    <t>Povlakové krytiny střech do 10° z termoplastické fólie Klempířské doplňky k povlakovým krytinám z fólií rohová lišta vnitřní, RŠ 100 mm, z pozinkovaného plechu s povrchovou úpravou PVC</t>
  </si>
  <si>
    <t>D 1.1.8  K04 : 108,8+1,2+1,8+5,3+2,2+14,45+4,45+9,05+4,25+24,45</t>
  </si>
  <si>
    <t>712378110R00</t>
  </si>
  <si>
    <t>Povlakové krytiny střech do 10° z termoplastické fólie Klempířské doplňky k povlakovým krytinám z fólií vnitřní koutová tvarovka,  , s manžetou z fólie z měkčeného PVC</t>
  </si>
  <si>
    <t>40</t>
  </si>
  <si>
    <t>71237Z27</t>
  </si>
  <si>
    <t>manžeta pro prostup VZT DN 160mm-"Technická specifikace dle PD"</t>
  </si>
  <si>
    <t>D 1.1.8 Z27 : 2</t>
  </si>
  <si>
    <t>71237Z28</t>
  </si>
  <si>
    <t>manžeta pro prostup VZT DN 250x250mm-"Technická specifikace dle PD"</t>
  </si>
  <si>
    <t>D 1.1.8 Z28 : 2</t>
  </si>
  <si>
    <t>Z30 : 2</t>
  </si>
  <si>
    <t>71237Z29</t>
  </si>
  <si>
    <t>D 1.1.8 Z29 : 2</t>
  </si>
  <si>
    <t>71237Z31</t>
  </si>
  <si>
    <t>nástavec pro střešní vpusť DN 100-"Technická specifikace dle PD"</t>
  </si>
  <si>
    <t>D 1.1.8 Z31 : 6</t>
  </si>
  <si>
    <t>71237Z32</t>
  </si>
  <si>
    <t>manžeta pro prostup odvětrání kanalizace, či dalšího potrubí TZB DN125-D+M, "Technická specifikace dle PD"</t>
  </si>
  <si>
    <t>D 1.1.8 Z32 : 8</t>
  </si>
  <si>
    <t>Z33 : 8</t>
  </si>
  <si>
    <t>712391171RT1</t>
  </si>
  <si>
    <t>Textílie na střechách do 10° podkladní, položení - bez dodávky textílie</t>
  </si>
  <si>
    <t>D 1.1.5 S04a filtrační 200g : 262</t>
  </si>
  <si>
    <t>separační 300g : 262</t>
  </si>
  <si>
    <t>D 1.1.9 atika : 108,8*0,6</t>
  </si>
  <si>
    <t>D 1.1.2 - D 1.1.9 S09 : 108,8*1</t>
  </si>
  <si>
    <t>D 1.1.5 S04b separační : 183</t>
  </si>
  <si>
    <t>712391172RT1</t>
  </si>
  <si>
    <t>Textílie na střechách do 10° ochranná, položení - bez dodávky textílie</t>
  </si>
  <si>
    <t>D 1.1.5 S04a ochranná 300g : 262</t>
  </si>
  <si>
    <t>D 1.1.5 S04b ochranná 500g : 183</t>
  </si>
  <si>
    <t>721231174RT4</t>
  </si>
  <si>
    <t>Střešní vtoky vtok ve střeše s vegetačním souvrstvím, střecha zateplená, výška tepelné izolace do 300 mm, bez šachty pro vegetační souvrství, D 75, 110, 125 mm, včetně dodávky materiálu</t>
  </si>
  <si>
    <t>800-721</t>
  </si>
  <si>
    <t>D 1.1.8 Z71 : 4</t>
  </si>
  <si>
    <t>721231179RT3</t>
  </si>
  <si>
    <t>Střešní vtoky šachta pro souvrství "zelené" střechy, s pochůzím poklopem, 300x300x330 mm, včetně dodávky materiálu</t>
  </si>
  <si>
    <t>721231331R00</t>
  </si>
  <si>
    <t>Střešní vtoky Doplňky pro střešní vtoky vyhřívací sada pro střešní vtoky , včetně dodávky materiálu</t>
  </si>
  <si>
    <t>7212341K06</t>
  </si>
  <si>
    <t>Pojistný přepad chrlič kulatý s integrovanou PVC manžetou D+M "Technická specifikace dle PD"</t>
  </si>
  <si>
    <t>D 1.1.8 K06 : 2</t>
  </si>
  <si>
    <t>764333301T00</t>
  </si>
  <si>
    <t>Kačírková  lišta na plochých střechách Al,tl.2mm rš 250 mm</t>
  </si>
  <si>
    <t>perforovaný dle parametrů PD</t>
  </si>
  <si>
    <t>D 1.1.8 Z19 : 145</t>
  </si>
  <si>
    <t>7672341K07</t>
  </si>
  <si>
    <t>kotvící bod pro betonové konstrukce k jištění na střechu D+M "Technická specifikace dle PD"</t>
  </si>
  <si>
    <t>D 1.1.8 K07 : 18</t>
  </si>
  <si>
    <t>7672341K08</t>
  </si>
  <si>
    <t>nerezové lano 8 mm 7x7  D+M "Technická specifikace dle PD"</t>
  </si>
  <si>
    <t>D 1.1.8 K09 : 92</t>
  </si>
  <si>
    <t>7672341Z78</t>
  </si>
  <si>
    <t>svodový dešťový řetěz  D+M "Technická specifikace dle PD"</t>
  </si>
  <si>
    <t>D 1.1.8 Z78 : 1</t>
  </si>
  <si>
    <t>998712101R00</t>
  </si>
  <si>
    <t>Přesun hmot pro povlakové krytiny v objektech výšky do 6 m</t>
  </si>
  <si>
    <t>50 m vodorovně</t>
  </si>
  <si>
    <t>283755549R</t>
  </si>
  <si>
    <t>Výrobek izolační pro budovy z polyurethanové pěny - PIR; tvar: deska; tl = 140 mm; OH = 32 kg/m3; lambda = 0,024 W/(m.K); pevnost v tlaku = 100 kPa; povrchová úprava: oboustranně minerální rouno</t>
  </si>
  <si>
    <t xml:space="preserve">  D 1.1.9 S04b kačírek : 183</t>
  </si>
  <si>
    <t xml:space="preserve">  D 1.1.9 S04a substrát : 262</t>
  </si>
  <si>
    <t>445*1,05</t>
  </si>
  <si>
    <t>28375705R</t>
  </si>
  <si>
    <t>Výrobek izolační pro budovy z pěnového polystyrenu (EPS) tvar: deska; OH = 25 kg/m3; lambda = 0,035 W/(m.K); pevnost v tlaku CS 150 kPa</t>
  </si>
  <si>
    <t>PDL 1,2,3,4 : 427,92*0,08*1,05</t>
  </si>
  <si>
    <t>427,92*0,1*1,05</t>
  </si>
  <si>
    <t>445*0,02*2*1,05</t>
  </si>
  <si>
    <t>283759186R</t>
  </si>
  <si>
    <t>Výrobek izolační pro budovy z pěnového polystyrenu (EPS) tvar: deska; označení: Z; tloušťka d = 80,0 mm; lambda = 0,035 W/(m.K); pevnost v tlaku CS 150 kPa</t>
  </si>
  <si>
    <t>D 1.1.2 - D 1.1.9 S09 : 108,8*0,66*1,05</t>
  </si>
  <si>
    <t>28375971R</t>
  </si>
  <si>
    <t>Výrobek izolační pro budovy z pěnového polystyrenu (EPS) tvar: spádová deska; označení: S; OH = 20 kg/m3; lambda = 0,037 W/(m.K); pevnost v tlaku CS 100 kPa</t>
  </si>
  <si>
    <t>445*0,27/2*1,05</t>
  </si>
  <si>
    <t>28376382.AR</t>
  </si>
  <si>
    <t>Výrobek izolační pro budovy z pěnového polystyrenu (EPS) tvar: deska; označení: Z; tloušťka d = 100,0 mm; OH = 33 kg/m3; lambda = 0,034 W/(m.K); pevnost v tlaku CS 200 kPa</t>
  </si>
  <si>
    <t>PDL 1,2,3,4 : 427,92*1,05</t>
  </si>
  <si>
    <t>713111221RK6</t>
  </si>
  <si>
    <t>Montáž tepelné izolace stropů parotěsná zábrana zavěšených podhledů s přelepením spojů, včetně dodávky fólie</t>
  </si>
  <si>
    <t>800-713</t>
  </si>
  <si>
    <t>D 1.1.4 1.03 PHL1 : 18,48</t>
  </si>
  <si>
    <t>1.06 : 5,64</t>
  </si>
  <si>
    <t>1.11 : 28,35</t>
  </si>
  <si>
    <t>1.12 : 2,58</t>
  </si>
  <si>
    <t>1.15 : 8,28</t>
  </si>
  <si>
    <t>713121111RT1</t>
  </si>
  <si>
    <t>Montáž tepelné izolace podlah  jednovrstvá, bez dodávky materiálu</t>
  </si>
  <si>
    <t>1.19 PDL3 : 21,46</t>
  </si>
  <si>
    <t>713121118RU1</t>
  </si>
  <si>
    <t xml:space="preserve">Montáž tepelné izolace podlah  Izolace podlah tepelná obložení stěn dilatační páskou, tloušťky 100 mm,  </t>
  </si>
  <si>
    <t>D 1.1.4 1.01 PDL1  Z89 : 20,3</t>
  </si>
  <si>
    <t>1.02 PDL1 : 8,1</t>
  </si>
  <si>
    <t>1.03 PDL1 : 21,8</t>
  </si>
  <si>
    <t>1.04 PDL3 : 19,4</t>
  </si>
  <si>
    <t>1.05 PDL3 : 21,5</t>
  </si>
  <si>
    <t>1.06 PDL4 : 9,7</t>
  </si>
  <si>
    <t>1.07 PDL3 : 21,5</t>
  </si>
  <si>
    <t>1.08 PDL4 : 9,7</t>
  </si>
  <si>
    <t>1.09 PDL3 : 21,5</t>
  </si>
  <si>
    <t>1.10 PDL4 : 9,7</t>
  </si>
  <si>
    <t>1.11 PDL3 : 31,2</t>
  </si>
  <si>
    <t>1.12 PDL1 : 6,7</t>
  </si>
  <si>
    <t>1.13 PDL1 : 11,1</t>
  </si>
  <si>
    <t>1.14 PDL4 : (1,95+2,15)*2</t>
  </si>
  <si>
    <t>1.15 PDL2 : (1,45+2,15)*2</t>
  </si>
  <si>
    <t>1.17 PDL3 : 24</t>
  </si>
  <si>
    <t>1.18 PDL3 : 21,6</t>
  </si>
  <si>
    <t>1.19 PDL3 : 21,5</t>
  </si>
  <si>
    <t>1.20 PDL4 : 9,7</t>
  </si>
  <si>
    <t>1.21 PDL3 : 21,5</t>
  </si>
  <si>
    <t>1.22 PDL4 : 9,7</t>
  </si>
  <si>
    <t>1.23 PDL3 : 21,5</t>
  </si>
  <si>
    <t>1.24 PDL4 : 9,7</t>
  </si>
  <si>
    <t>1.25 PDL3 : 33,2</t>
  </si>
  <si>
    <t>1.26 PDL2 : 13</t>
  </si>
  <si>
    <t>1.27 PDL2 : 13,2</t>
  </si>
  <si>
    <t>1.28 PDL2 : 13,4</t>
  </si>
  <si>
    <t>1.29 PDL1 : 12,2</t>
  </si>
  <si>
    <t>1.30 PDL2 : 13,1</t>
  </si>
  <si>
    <t>1.32 PDL2 : 6</t>
  </si>
  <si>
    <t>1.33 PDL2 : (1,75+2,15)*2</t>
  </si>
  <si>
    <t>1.34 PDL2 : (1,2+2,0)*2*2,5</t>
  </si>
  <si>
    <t>1.35 PDL2 : (2,45+2,15)*2</t>
  </si>
  <si>
    <t>713121121RT1</t>
  </si>
  <si>
    <t>Montáž tepelné izolace podlah  dvouvrstvá, bez dodávky materiálu</t>
  </si>
  <si>
    <t>713131131R00</t>
  </si>
  <si>
    <t>Montáž tepelné izolace stěn lepením</t>
  </si>
  <si>
    <t>713141125R00</t>
  </si>
  <si>
    <t>Montáž tepelné izolace plochých střech desky, na lepidlo</t>
  </si>
  <si>
    <t>D 1.1.9 S04b kačírek : 183</t>
  </si>
  <si>
    <t>D 1.1.9 S04a substrát : 262</t>
  </si>
  <si>
    <t>713141337R00</t>
  </si>
  <si>
    <t>Montáž tepelné izolace plochých střech třívrstvé, tloušťky do 300 mm na kotvy</t>
  </si>
  <si>
    <t>713191100RT9</t>
  </si>
  <si>
    <t>Izolace tepelné běžných konstrukcí - doplňky položení separační fólie, včetně dodávky PE fólie</t>
  </si>
  <si>
    <t>998713101R00</t>
  </si>
  <si>
    <t>Přesun hmot pro izolace tepelné v objektech výšky do 6 m</t>
  </si>
  <si>
    <t>60623355R</t>
  </si>
  <si>
    <t>překližka vodovzdorná; BR; jakost BB/CP; tl = 21,0 mm; š = 2 500 mm; h = 1 250,0 mm; počet vrstev 15</t>
  </si>
  <si>
    <t>D 1.1.9 : 108,8*0,6*1,1</t>
  </si>
  <si>
    <t>762441113R00</t>
  </si>
  <si>
    <t>Obložení atiky montáž z dřevoštěpkových desek, 1 vrstva, připevnění hmoždinkami a šrouby</t>
  </si>
  <si>
    <t>800-762</t>
  </si>
  <si>
    <t>D 1.1.9 : 108,8*0,6</t>
  </si>
  <si>
    <t>998762102R00</t>
  </si>
  <si>
    <t>Přesun hmot pro konstrukce tesařské v objektech výšky do 12 m</t>
  </si>
  <si>
    <t>764411127R00</t>
  </si>
  <si>
    <t>Dodávka a montáž parapetu z taženého hliníkového profilu šířky 320 mm</t>
  </si>
  <si>
    <t>800-764</t>
  </si>
  <si>
    <t>D 1.1.8  K01 : 3,3*1</t>
  </si>
  <si>
    <t>K02 : 0,9*1</t>
  </si>
  <si>
    <t>764411157R00</t>
  </si>
  <si>
    <t>Dodávka a montáž parapetu z taženého hliníkového profilu Boční krytky k parapetům z taženého hliníkového profilu šířky 260-360 mm</t>
  </si>
  <si>
    <t>pár</t>
  </si>
  <si>
    <t>D 1.1.8  K01 : 1</t>
  </si>
  <si>
    <t>K02 : 1</t>
  </si>
  <si>
    <t>998764101R00</t>
  </si>
  <si>
    <t>Přesun hmot pro konstrukce klempířské v objektech výšky do 6 m</t>
  </si>
  <si>
    <t>551Z74</t>
  </si>
  <si>
    <t>skříň se sedátkem a věšákem,pokoj- dodávka a montáž "Technická specifikace dle PD"</t>
  </si>
  <si>
    <t>D 1.1.8  Z74 : 6</t>
  </si>
  <si>
    <t>766 T1</t>
  </si>
  <si>
    <t>Montáž a dodávka vnitřních dveří 900+740x2250  "Technická specifikace dle PD"</t>
  </si>
  <si>
    <t>D 1.1.8  T1 : 1</t>
  </si>
  <si>
    <t>766 T2</t>
  </si>
  <si>
    <t>Montáž a dodávka vnitřních dveří 900x2250   "Technická specifikace dle PD"</t>
  </si>
  <si>
    <t>D 1.1.8  T2 : 1</t>
  </si>
  <si>
    <t>766 T3</t>
  </si>
  <si>
    <t>D 1.1.7  T3 : 1</t>
  </si>
  <si>
    <t>766 T4</t>
  </si>
  <si>
    <t>Montáž a dodávka vnitřních dveří 900+400x2250  "Technická specifikace dle PD"</t>
  </si>
  <si>
    <t>D 1.1.8  T4 : 2</t>
  </si>
  <si>
    <t>766 T5</t>
  </si>
  <si>
    <t>Montáž a dodávka vnitřních dveří 900+400x2250   "Technická specifikace dle PD"</t>
  </si>
  <si>
    <t>D 1.1.8  T5 : 6</t>
  </si>
  <si>
    <t>766 T6</t>
  </si>
  <si>
    <t>Montáž a dodávka vnitřních dveří 800x2250  "Technická specifikace dle PD"</t>
  </si>
  <si>
    <t>D 1.1.8  T6 : 2+2</t>
  </si>
  <si>
    <t>766 T7</t>
  </si>
  <si>
    <t>D 1.1.8  T7 : 4+2</t>
  </si>
  <si>
    <t>766 T8</t>
  </si>
  <si>
    <t>D 1.1.8 T8 : 2</t>
  </si>
  <si>
    <t>766 T9</t>
  </si>
  <si>
    <t>D 1.1.8  T9 : 1</t>
  </si>
  <si>
    <t>766 T91</t>
  </si>
  <si>
    <t>D 1.1.8  T10 : 6</t>
  </si>
  <si>
    <t>766Z57</t>
  </si>
  <si>
    <t>kuchyňská linka -kuchyně - "Technická specifikace dle PD" D+M</t>
  </si>
  <si>
    <t>D 1.1.8  Z57 : 1</t>
  </si>
  <si>
    <t>766Z65</t>
  </si>
  <si>
    <t>kuchyňská linka "Technická specifikace dle PD" D+M</t>
  </si>
  <si>
    <t>D 1.1.8  Z65 : 1</t>
  </si>
  <si>
    <t>766Z76</t>
  </si>
  <si>
    <t>kuchyňská linka+skříň "Technická specifikace dle PD" D+M</t>
  </si>
  <si>
    <t>D 1.1.8  Z76 : 6</t>
  </si>
  <si>
    <t>766Z82</t>
  </si>
  <si>
    <t>linka do prádelny"Technická specifikace dle PD"</t>
  </si>
  <si>
    <t>D 1.1.8  Z82 : 1</t>
  </si>
  <si>
    <t>766Z84</t>
  </si>
  <si>
    <t>Skříň vestavná "Technická specifikace dle PD"</t>
  </si>
  <si>
    <t>D 1.1.8  Z84 : 1</t>
  </si>
  <si>
    <t>998766201R00</t>
  </si>
  <si>
    <t>Přesun hmot pro konstrukce truhlářské v objektech výšky do 6 m</t>
  </si>
  <si>
    <t>800-766</t>
  </si>
  <si>
    <t>342263513R00</t>
  </si>
  <si>
    <t>Montáž revizních protipožárních dvířek do SDK příček rozměr 300x300 mm, požární odolnost EW 30</t>
  </si>
  <si>
    <t>D 1.1.8  Z67 : 3</t>
  </si>
  <si>
    <t>34226451Z67</t>
  </si>
  <si>
    <t>Revizní dvířka do SDK, 500x500 mm "Technická specifikace dle PD" D+M</t>
  </si>
  <si>
    <t>D 1.1.8  Z67 : 4</t>
  </si>
  <si>
    <t>551Z24</t>
  </si>
  <si>
    <t>madla-  dodávka a montáž  "Technická specifikace dle PD"</t>
  </si>
  <si>
    <t>D 1.1.8  Z24 : 29,875</t>
  </si>
  <si>
    <t>551Z25</t>
  </si>
  <si>
    <t>ochranné prvky stěn horizontální-  dodávka a montáž  "Technická specifikace dle PD"</t>
  </si>
  <si>
    <t>D 1.1.8  Z25 : 33,6</t>
  </si>
  <si>
    <t>551Z80</t>
  </si>
  <si>
    <t>Plech mezi dlažbu a travnatý povrch  dodávka a montáž  "Technická specifikace dle PD"</t>
  </si>
  <si>
    <t>D 1.1.8  Z80 : 7,5</t>
  </si>
  <si>
    <t>553765Z</t>
  </si>
  <si>
    <t>brána zahradní dvoukřídlá jeklová 1800x900 "Technická specifikace dle PD"  D+M</t>
  </si>
  <si>
    <t>D 1.1.8  Z44 : 2</t>
  </si>
  <si>
    <t>553765Z2</t>
  </si>
  <si>
    <t>brána zahradní dvoukřídlá jeklová 2000x900 "Technická specifikace dle PD"  D+M</t>
  </si>
  <si>
    <t>D 1.1.8  Z45 : 1</t>
  </si>
  <si>
    <t>553Z79</t>
  </si>
  <si>
    <t>žebřík pro vstup na střechu D+M  "Technická specifikace dle PD"</t>
  </si>
  <si>
    <t>D 1.1.8  Z79 : 1</t>
  </si>
  <si>
    <t>767 D1</t>
  </si>
  <si>
    <t>Dodávka a montáž vstupní dveře Al 1,1x2,75m "Technická specifikace dle PD"</t>
  </si>
  <si>
    <t>D 1.1.8  D01 : 1</t>
  </si>
  <si>
    <t>767 D2</t>
  </si>
  <si>
    <t>Dodávka a montáž vstupní dveře Al 1,1x2,725m "Technická specifikace dle PD"</t>
  </si>
  <si>
    <t>D 1.1.8  D02 : 2</t>
  </si>
  <si>
    <t>767 D3a</t>
  </si>
  <si>
    <t>Dodávka a montáž vstupní stěna Al 2,1x2,75m "Technická specifikace dle PD"</t>
  </si>
  <si>
    <t>D 1.1.8 D03a : 2</t>
  </si>
  <si>
    <t>767 D3b</t>
  </si>
  <si>
    <t>D 1.1.8 D03b : 2</t>
  </si>
  <si>
    <t>767 O1</t>
  </si>
  <si>
    <t>Dodávka a montáž okno Al 0,9x2,75m "Technická specifikace dle PD"</t>
  </si>
  <si>
    <t>D 1.1.8  O01 : 1</t>
  </si>
  <si>
    <t>767 O2</t>
  </si>
  <si>
    <t>Dodávka a montáž okno Al 2,8x2,75m "Technická specifikace dle PD"</t>
  </si>
  <si>
    <t>D 1.1.8  O02 : 3</t>
  </si>
  <si>
    <t>767 O3</t>
  </si>
  <si>
    <t>Dodávka a montáž stěna Al 3,625x2,75m "Technická specifikace dle PD"</t>
  </si>
  <si>
    <t>D 1.1.8  O03 : 1</t>
  </si>
  <si>
    <t>767 O4a</t>
  </si>
  <si>
    <t>Dodávka a montáž stěna Al 3,7x2,75m "Technická specifikace dle PD"</t>
  </si>
  <si>
    <t>D 1.1.8  O04a : 1</t>
  </si>
  <si>
    <t>767 O4b</t>
  </si>
  <si>
    <t>Dodávka a montáž stěna Al 4,05x2,75m "Technická specifikace dle PD"</t>
  </si>
  <si>
    <t>D 1.1.8  O04b : 1</t>
  </si>
  <si>
    <t>767 O5</t>
  </si>
  <si>
    <t>Dodávka a montáž okno Al 3,30x1,50m "Technická specifikace dle PD"</t>
  </si>
  <si>
    <t>D 1.1.8  O5 : 1</t>
  </si>
  <si>
    <t>767 O6</t>
  </si>
  <si>
    <t>Dodávka a montáž stěna  Al 3,05x2,75m "Technická specifikace dle PD"</t>
  </si>
  <si>
    <t>D 1.1.8  O06 : 1</t>
  </si>
  <si>
    <t>767 O7</t>
  </si>
  <si>
    <t>Dodávka a montáž stěna Al 2,80x2,75m "Technická specifikace dle PD"</t>
  </si>
  <si>
    <t>D 1.1.8  O07 : 3</t>
  </si>
  <si>
    <t>767 Z50</t>
  </si>
  <si>
    <t>Dodávka a montáž střešní světlík 1,50x1,0m "Technická specifikace dle PD"</t>
  </si>
  <si>
    <t>D 1.1.8 Z50 : 3</t>
  </si>
  <si>
    <t>767 Z52</t>
  </si>
  <si>
    <t>Dodávka a montáž Prosklená stěna mezi kanceláří a chodbou 4,1x2,75m "Technická specifikace dle PD"</t>
  </si>
  <si>
    <t>D 1.1.8 Z52 : 1</t>
  </si>
  <si>
    <t>767920220R00</t>
  </si>
  <si>
    <t>Montáž vrat a vrátek k oplocení osazovaných na sloupky ocelové, o ploše jednotlivě přes 2 do 4 m2</t>
  </si>
  <si>
    <t>800-767</t>
  </si>
  <si>
    <t>767Z1</t>
  </si>
  <si>
    <t>Poklop RŠ1 dodávka a montáž "Technická specifikace dle PD"</t>
  </si>
  <si>
    <t>D 1.1.8  Z01 : 1</t>
  </si>
  <si>
    <t>767Z2</t>
  </si>
  <si>
    <t>zábradlí terasa-dodávka a montáž "Technická specifikace dle PD"</t>
  </si>
  <si>
    <t xml:space="preserve"> viz D.1.1.10 Technické standardy</t>
  </si>
  <si>
    <t>D 1.1.8 Z02 : 92,15</t>
  </si>
  <si>
    <t>767Z3</t>
  </si>
  <si>
    <t>zábradlí rampa-dodávka a montáž "Technická specifikace dle PD"</t>
  </si>
  <si>
    <t>D 1.1.8 Z03 : 15,02</t>
  </si>
  <si>
    <t>767Z36</t>
  </si>
  <si>
    <t>zamykatelný přístřešek z tahokovu pro kontejnery-dodávka a montáž "Technická specifikace dle PD"</t>
  </si>
  <si>
    <t>viz D.1.1.10 Technické standardy</t>
  </si>
  <si>
    <t>D 1.1.8 Z36 : 1</t>
  </si>
  <si>
    <t>767Z4</t>
  </si>
  <si>
    <t>zábradlí rampa-dodávka a montáž   "Technická specifikace dle PD"</t>
  </si>
  <si>
    <t>D 1.1.8 Z03 : 15,2</t>
  </si>
  <si>
    <t>767Z6</t>
  </si>
  <si>
    <t>výztuhy pro kotvení oken a dveří po max. 600 mm-dodávka a montáž   "Technická specifikace dle PD"</t>
  </si>
  <si>
    <t>D 1.1.8 Z06 : 70</t>
  </si>
  <si>
    <t>998767201R00</t>
  </si>
  <si>
    <t>Přesun hmot pro kovové stavební doplňk. konstrukce v objektech výšky do 6 m</t>
  </si>
  <si>
    <t>24551347.AR</t>
  </si>
  <si>
    <t>penetrační hmota vodou ředitelná; syntetická pryskyřice; koncenrát; zvýšení přilnavosti, zpevnění, ochrana proti vlhkosti; pro interiér i exteriér; tekutá</t>
  </si>
  <si>
    <t>l</t>
  </si>
  <si>
    <t xml:space="preserve">  D 1.1.4 1.01 PDL1 : 15,87</t>
  </si>
  <si>
    <t xml:space="preserve">  1.02 PDL1 : 4,07</t>
  </si>
  <si>
    <t xml:space="preserve">  1.03 PDL1 : 18,48</t>
  </si>
  <si>
    <t xml:space="preserve">  1.12 PDL1 : 2,58</t>
  </si>
  <si>
    <t xml:space="preserve">  1.13 PDL1 : 4,84</t>
  </si>
  <si>
    <t xml:space="preserve">  1.15 PDL2 : 8,28</t>
  </si>
  <si>
    <t xml:space="preserve">  1.26 PDL2 : 9,66</t>
  </si>
  <si>
    <t xml:space="preserve">  1.27 PDL2 : 10,08</t>
  </si>
  <si>
    <t xml:space="preserve">  1.28 PDL2 : 10,5</t>
  </si>
  <si>
    <t xml:space="preserve">  1.29 PDL1 : 7,98</t>
  </si>
  <si>
    <t xml:space="preserve">  1.30 PDL2 : 9,87</t>
  </si>
  <si>
    <t xml:space="preserve">  1.32 PDL2 : 2,13</t>
  </si>
  <si>
    <t xml:space="preserve">  1.33 PDL2 : 3,76</t>
  </si>
  <si>
    <t xml:space="preserve">  1.34 PDL2 : 2,44</t>
  </si>
  <si>
    <t xml:space="preserve">  1.35 PDL2 : 5,27</t>
  </si>
  <si>
    <t xml:space="preserve">  sokl : 94,05*0,15</t>
  </si>
  <si>
    <t>129,9175*0,2</t>
  </si>
  <si>
    <t>58582138.AR</t>
  </si>
  <si>
    <t>tmel cementový; C2 T S1; lepicí; pro interiér i exteriér; přilnavost k materiálům kamenina, keram. obklady, dlažby</t>
  </si>
  <si>
    <t>129,9175*4,2</t>
  </si>
  <si>
    <t>5977011T</t>
  </si>
  <si>
    <t>Dlažba velkoformátová 600 x 1200 x 10 mm "Technická specifikace dle PD"</t>
  </si>
  <si>
    <t>129,9175*1,2</t>
  </si>
  <si>
    <t>771101101R00</t>
  </si>
  <si>
    <t xml:space="preserve">Příprava podkladu pod dlažby vysávání podkladů pod keramickou dlažbu průmyslovým vysavačem </t>
  </si>
  <si>
    <t>800-771</t>
  </si>
  <si>
    <t>771101121R00</t>
  </si>
  <si>
    <t>Příprava podkladu před kladením dlažeb provedení penetrace podkladu</t>
  </si>
  <si>
    <t>sokl : 94,05*0,15</t>
  </si>
  <si>
    <t>771130112R00</t>
  </si>
  <si>
    <t>Obklad soklíků do tmele rovných, výšky přes 100 do 150 mm</t>
  </si>
  <si>
    <t>1.01 sokl : 20,3</t>
  </si>
  <si>
    <t>-3,05</t>
  </si>
  <si>
    <t>-0,9*2</t>
  </si>
  <si>
    <t>-1,6</t>
  </si>
  <si>
    <t>2*0,2*3</t>
  </si>
  <si>
    <t>1.03 sokl : 21,8</t>
  </si>
  <si>
    <t>-1,3*2</t>
  </si>
  <si>
    <t>-5,4</t>
  </si>
  <si>
    <t>-4,1</t>
  </si>
  <si>
    <t>1.12 sokl : 6,7</t>
  </si>
  <si>
    <t>-0,8*3</t>
  </si>
  <si>
    <t>3*0,15*2</t>
  </si>
  <si>
    <t>1.26 sokl : 13</t>
  </si>
  <si>
    <t>-1,1</t>
  </si>
  <si>
    <t>2*0,2</t>
  </si>
  <si>
    <t>1.27 sokl : 13,2</t>
  </si>
  <si>
    <t>-0,9</t>
  </si>
  <si>
    <t>1.28 sokl : 13,4</t>
  </si>
  <si>
    <t>-0,8</t>
  </si>
  <si>
    <t>4*0,2</t>
  </si>
  <si>
    <t>1.29 sokl : 12,2</t>
  </si>
  <si>
    <t>1.30 sokl : 13,1</t>
  </si>
  <si>
    <t>1.32 sokl : 6</t>
  </si>
  <si>
    <t>771212118R00</t>
  </si>
  <si>
    <t>Kladení dlažby keramické do tmele velikost nad 610 x 610 mm</t>
  </si>
  <si>
    <t>do tmele, rovnoběžně se stěnou, bez skládání složitých vzorů a tvarů.</t>
  </si>
  <si>
    <t>771578014R00</t>
  </si>
  <si>
    <t>Zvláštní úpravy spár dilatční spára vyplněná PE provazcem d=6 mm a silikonem</t>
  </si>
  <si>
    <t>1.02 : 8,1</t>
  </si>
  <si>
    <t>1.13 : 11,1</t>
  </si>
  <si>
    <t>-0,8*2</t>
  </si>
  <si>
    <t>2*0,15*2</t>
  </si>
  <si>
    <t>1.15 : 12</t>
  </si>
  <si>
    <t>1.33 : 7,8</t>
  </si>
  <si>
    <t>1.34 : 6,46</t>
  </si>
  <si>
    <t>1.35 : 9,2</t>
  </si>
  <si>
    <t>998771101R00</t>
  </si>
  <si>
    <t>Přesun hmot pro podlahy z dlaždic v objektech výšky do 6 m</t>
  </si>
  <si>
    <t>24592120R</t>
  </si>
  <si>
    <t>Penetrace akrylátová; funkce: adhezní můstek; ředidlo: voda (disperzní)</t>
  </si>
  <si>
    <t xml:space="preserve">  1.04 PDL3 : 23,09</t>
  </si>
  <si>
    <t xml:space="preserve">  1.05 PDL3 : 21,46</t>
  </si>
  <si>
    <t xml:space="preserve">  1.06 PDL4 : 5,65</t>
  </si>
  <si>
    <t xml:space="preserve">  1.07 PDL3 : 21,46</t>
  </si>
  <si>
    <t xml:space="preserve">  1.08 PDL4 : 5,64</t>
  </si>
  <si>
    <t xml:space="preserve">  1.09 PDL3 : 21,4</t>
  </si>
  <si>
    <t xml:space="preserve">  1.10 PDL4 : 5,64</t>
  </si>
  <si>
    <t xml:space="preserve">  1.11 PDL3 : 28,35</t>
  </si>
  <si>
    <t xml:space="preserve">  1.14 PDL4 : 4,19</t>
  </si>
  <si>
    <t xml:space="preserve">  1.17 PDL3 : 35,64</t>
  </si>
  <si>
    <t xml:space="preserve">  1.18 PDL3 : 28</t>
  </si>
  <si>
    <t xml:space="preserve">  1.19 PDL3 : 21,46</t>
  </si>
  <si>
    <t xml:space="preserve">  1.20 PDL4 : 5,64</t>
  </si>
  <si>
    <t xml:space="preserve">  1.21 PDL3 : 21,46</t>
  </si>
  <si>
    <t xml:space="preserve">  1.22 PDL4 : 5,64</t>
  </si>
  <si>
    <t xml:space="preserve">  1.23 PDL3 : 21,46</t>
  </si>
  <si>
    <t xml:space="preserve">  1.24 PDL4 : 5,64</t>
  </si>
  <si>
    <t xml:space="preserve">  1.25 PDL3 : 30,45</t>
  </si>
  <si>
    <t xml:space="preserve">  1.04 : 19,4*0,1</t>
  </si>
  <si>
    <t xml:space="preserve">  1.05,1.07,1.09 : 21,5*0,1*3</t>
  </si>
  <si>
    <t xml:space="preserve">  1.06,1.08,1.10 : 9,7*0,1*3</t>
  </si>
  <si>
    <t xml:space="preserve">  1.11 : 31,2*0,1</t>
  </si>
  <si>
    <t xml:space="preserve">  1.14 : 8,2*0,1</t>
  </si>
  <si>
    <t xml:space="preserve">  1.17 : 24*0,1</t>
  </si>
  <si>
    <t xml:space="preserve">  1.18 : 21,6*0,1</t>
  </si>
  <si>
    <t xml:space="preserve">  1.19,1.21,1.23 : 21,5*0,1*3</t>
  </si>
  <si>
    <t xml:space="preserve">  1.20,1.22,1.24 : 9,7*0,1*3</t>
  </si>
  <si>
    <t xml:space="preserve">  1.25 : 33,2*0,1</t>
  </si>
  <si>
    <t>344,75*0,2</t>
  </si>
  <si>
    <t>58581721.AR</t>
  </si>
  <si>
    <t>vyrovnávací stěrka cementová; pro podlahy; samonivelační; pro interiér; pevnost v tlaku 25,0 MPa; tl. vrstvy 2,0 až 22,0 mm</t>
  </si>
  <si>
    <t xml:space="preserve">  1.06 PDL4 : 5,64</t>
  </si>
  <si>
    <t xml:space="preserve">  1.09 PDL3 : 21,46</t>
  </si>
  <si>
    <t>312,32*1,5*4</t>
  </si>
  <si>
    <t>776101101R00</t>
  </si>
  <si>
    <t>Přípravné práce vysávání povlakových podlah průmyslovým vysavačem</t>
  </si>
  <si>
    <t>800-775</t>
  </si>
  <si>
    <t>položky neobsahují žádný materiál</t>
  </si>
  <si>
    <t>1.17 PDL3 : 35,64</t>
  </si>
  <si>
    <t>776101115R00</t>
  </si>
  <si>
    <t>Přípravné práce vyrovnání podkladů samonivelační hmotou</t>
  </si>
  <si>
    <t>776101121R00</t>
  </si>
  <si>
    <t>Přípravné práce penetrace podkladu</t>
  </si>
  <si>
    <t>776421300R00</t>
  </si>
  <si>
    <t>Lepení soklíků PVC a napojení krytiny na stěnu ukončení krytiny u stěny fabionem do v. 100 mm</t>
  </si>
  <si>
    <t>včetně vytažení a nalepení povlakové krytiny na stěnu.</t>
  </si>
  <si>
    <t>D 1.1.8  Z20 : 194</t>
  </si>
  <si>
    <t>776520110RA0</t>
  </si>
  <si>
    <t>Podlahy povlakové z PVC podlahovina heterogenní protiskluzná, tl. 2,0 mm, z pásů, včetně soklíku, včetně vyrovnání podkladu samonivelační stěrkou</t>
  </si>
  <si>
    <t>AP-PSV</t>
  </si>
  <si>
    <t>Agregovaná položka</t>
  </si>
  <si>
    <t>POL2_1</t>
  </si>
  <si>
    <t>lepení a dodávka podlahoviny z PVC, bez podkladu. Svaření podlahoviny. Dodávka a lepení podlahových soklíků z měkčeného PVC. Pastování a vyleštění podlah.</t>
  </si>
  <si>
    <t>1.04 : 19,4*0,1</t>
  </si>
  <si>
    <t>1.05,1.07,1.09 : 21,5*0,1*3</t>
  </si>
  <si>
    <t>1.11 : 31,2*0,1</t>
  </si>
  <si>
    <t>1.14 : 8,2*0,1</t>
  </si>
  <si>
    <t>1.17 : 24*0,1</t>
  </si>
  <si>
    <t>1.18 : 21,6*0,1</t>
  </si>
  <si>
    <t>1.19,1.21,1.23 : 21,5*0,1*3</t>
  </si>
  <si>
    <t>1.25 : 33,2*0,1</t>
  </si>
  <si>
    <t>1.06 PDL4 : 5,46</t>
  </si>
  <si>
    <t>1.08 PDL4 : 5,46</t>
  </si>
  <si>
    <t>1.10 PDL4 : 5,46</t>
  </si>
  <si>
    <t>1.20 PDL4 : 5,46</t>
  </si>
  <si>
    <t>1.22 PDL4 : 5,46</t>
  </si>
  <si>
    <t>1.24 PDL4 : 5,46</t>
  </si>
  <si>
    <t>1.06,1.08,1.10 : 9,7*0,1*3</t>
  </si>
  <si>
    <t>1.20,1.22,1.24 : 9,7*0,1*3</t>
  </si>
  <si>
    <t>776972328R00</t>
  </si>
  <si>
    <t>Čisticí zóny a rohože vstupní rohož, z pružných gumových vlnovek přinýtovaných k hliníkovým páskům, tloušťky 28 nebo 18 mm</t>
  </si>
  <si>
    <t>D 1.1.8  Z07 : 1,05*2,1*3</t>
  </si>
  <si>
    <t>776973416R00</t>
  </si>
  <si>
    <t>Čisticí zóny a rohože plastová rohož, z PVC odolného UV záření s antistatickou PA textilní vložkou, tloušťky 16 mm</t>
  </si>
  <si>
    <t>D 1.1.8  Z8a : 12,25</t>
  </si>
  <si>
    <t>Z8b : 1,05*2,1*2</t>
  </si>
  <si>
    <t>776976101R00</t>
  </si>
  <si>
    <t xml:space="preserve">Čisticí zóny a rohože rám z profilu L, z hliníku,  </t>
  </si>
  <si>
    <t>D 1.1.8  Z07 : (1,05+2,1)*2*3</t>
  </si>
  <si>
    <t>Z8b : (1,05+2,1)*2*2</t>
  </si>
  <si>
    <t>776Z05</t>
  </si>
  <si>
    <t>Lišta hliníková přechodová,pro napojení vinylu a keramické dlažby bez výškového odskoku</t>
  </si>
  <si>
    <t>D 1.1.8  Z05 : 5,4</t>
  </si>
  <si>
    <t>776Z5</t>
  </si>
  <si>
    <t xml:space="preserve">dilatační lišta do betonu-PVC šípová lišta D+M	</t>
  </si>
  <si>
    <t>D 1.1.7  Z5 : 67,79</t>
  </si>
  <si>
    <t>776Z88</t>
  </si>
  <si>
    <t>Lišta hliníková přechodová "Technická specifikace dle PD"</t>
  </si>
  <si>
    <t>D 1.1.8  Z88 : 38,1</t>
  </si>
  <si>
    <t>998776101R00</t>
  </si>
  <si>
    <t>Přesun hmot pro podlahy povlakové v objektech výšky do 6 m</t>
  </si>
  <si>
    <t>vodorovně do 50 m</t>
  </si>
  <si>
    <t>245922900R</t>
  </si>
  <si>
    <t>penetrační hmota silikonová, bezrozpouštědlová, s křemičitým pískem; úprava savosti podkladu, izolace skvrn; pro interiér i exteriér; tekutá</t>
  </si>
  <si>
    <t xml:space="preserve">  1.02 : 8,1*2,35</t>
  </si>
  <si>
    <t xml:space="preserve">  -0,9*2,25</t>
  </si>
  <si>
    <t xml:space="preserve">  1.04 : 1,3*0,6</t>
  </si>
  <si>
    <t xml:space="preserve">  1.05,1.07,1.09 : (1,6+0,6)*0,88*3</t>
  </si>
  <si>
    <t xml:space="preserve">  1.06, 1.08, 1.10, 1.20, 1.22, 1.24 : ((2,35+2,5)*2*2,5-1,0*2,5)*6</t>
  </si>
  <si>
    <t xml:space="preserve">  1.14 : (1,95+2,15)*2*2,5-0,8*2,25</t>
  </si>
  <si>
    <t xml:space="preserve">  1.15 : (1,45+2,15)*2*2,5-0,8*2,25*2</t>
  </si>
  <si>
    <t xml:space="preserve">  1.16 : 8,6*2,35</t>
  </si>
  <si>
    <t xml:space="preserve">  -0,8*2,25</t>
  </si>
  <si>
    <t xml:space="preserve">  1.18 : (6,4+1,7)*0,6</t>
  </si>
  <si>
    <t xml:space="preserve">  1.19,1.21,1.23 : (1,7+0,6)*0,88*3</t>
  </si>
  <si>
    <t xml:space="preserve">  1.26 : (1,95+0,6)*1,5</t>
  </si>
  <si>
    <t xml:space="preserve">  1.28 : 4,2*0,6</t>
  </si>
  <si>
    <t xml:space="preserve">  1.29 : (1,2+0,6)*1,5</t>
  </si>
  <si>
    <t xml:space="preserve">  1.33 : (1,75+2,15)*2*2,5-0,8*2,25</t>
  </si>
  <si>
    <t xml:space="preserve">  1.34 : (1,2+2,0)*2*2,5-0,8*2,25</t>
  </si>
  <si>
    <t xml:space="preserve">  1.35 : (2,45+2,15)*2*2,5-0,8*2,25</t>
  </si>
  <si>
    <t>278,685*0,25</t>
  </si>
  <si>
    <t>553418201.R</t>
  </si>
  <si>
    <t>DS1 ukončovací lišta, pro kamenický roh "Technické parametry dle PD"</t>
  </si>
  <si>
    <t>D 1.1.8  Z91 : 3,7*1,1</t>
  </si>
  <si>
    <t>597813491.A</t>
  </si>
  <si>
    <t>Obklady vnitřní 600x1200mm"Technická specifikace dle PD"</t>
  </si>
  <si>
    <t>278,685*1,2</t>
  </si>
  <si>
    <t>781101121R00</t>
  </si>
  <si>
    <t>Příprava podkladu před provedením obkladu provedení penetrace podkladu - práce</t>
  </si>
  <si>
    <t>1.02 : 8,1*2,35</t>
  </si>
  <si>
    <t>1.04 : 1,3*0,6</t>
  </si>
  <si>
    <t>1.05,1.07,1.09 : (1,6+0,6)*0,88*3</t>
  </si>
  <si>
    <t>1.06, 1.08, 1.10, 1.20, 1.22, 1.24 : ((2,35+2,5)*2*2,5-1,0*2,5)*6</t>
  </si>
  <si>
    <t>1.14 : (1,95+2,15)*2*2,5-0,8*2,25</t>
  </si>
  <si>
    <t>1.15 : (1,45+2,15)*2*2,5-0,8*2,25*2</t>
  </si>
  <si>
    <t>1.16 : 8,6*2,35</t>
  </si>
  <si>
    <t>1.18 : (6,4+1,7)*0,6</t>
  </si>
  <si>
    <t>1.19,1.21,1.23 : (1,7+0,6)*0,88*3</t>
  </si>
  <si>
    <t>1.26 : (1,95+0,6)*1,5</t>
  </si>
  <si>
    <t>1.28 : 4,2*0,6</t>
  </si>
  <si>
    <t>1.29 : (1,2+0,6)*1,5</t>
  </si>
  <si>
    <t>1.33 : (1,75+2,15)*2*2,5-0,8*2,25</t>
  </si>
  <si>
    <t>1.34 : (1,2+2,0)*2*2,5-0,8*2,25</t>
  </si>
  <si>
    <t>1.35 : (2,45+2,15)*2*2,5-0,8*2,25</t>
  </si>
  <si>
    <t>781111112RT1</t>
  </si>
  <si>
    <t>Doplňkové práce při provádění obkladů kamenický řez hran, obklady standardní, zhotovení na místě, cena za jednu stranu</t>
  </si>
  <si>
    <t>781111115R00</t>
  </si>
  <si>
    <t>Doplňkové práce při provádění obkladů vyřezání otvoru v obkladačce korunkou prům. do 30 mm</t>
  </si>
  <si>
    <t>781111116R00</t>
  </si>
  <si>
    <t>Doplňkové práce při provádění obkladů vyřezání otvoru v obkladačce korunkou prům. do 90 mm</t>
  </si>
  <si>
    <t>781111121R00</t>
  </si>
  <si>
    <t>Doplňkové práce při provádění obkladů montáž lišt rohových, vanových a dilatačních</t>
  </si>
  <si>
    <t>D 1.1.8  Z91 : 2,5+1,2</t>
  </si>
  <si>
    <t>781475127R00</t>
  </si>
  <si>
    <t>Montáž obkladů vnitřních z dlaždic keramických plocha obkládačky 0,4 až 1,5 m2,  , kladených do tmele pro velkoformátové obklady</t>
  </si>
  <si>
    <t>781479705RT3</t>
  </si>
  <si>
    <t>Montáž obkladů vnitřních z dlaždic keramických Příplatky k položkám montáže obkladů vnitřních stěn z dlaždic keramických příplatek za spárovací hmotu - plošně</t>
  </si>
  <si>
    <t>998781101R00</t>
  </si>
  <si>
    <t>Přesun hmot pro obklady keramické v objektech výšky do 6 m</t>
  </si>
  <si>
    <t>786Z14a</t>
  </si>
  <si>
    <t>venkovní screen roleta délka 2800 mm, výška 2750 mm-dodávka a montáž "Technická specifikace dle PD"</t>
  </si>
  <si>
    <t>D 1.1.8  Z14a : 3</t>
  </si>
  <si>
    <t>786Z14b</t>
  </si>
  <si>
    <t>venkovní screen roleta délka 3625 mm, výška 2750 mm-dodávka a montáž "Technická specifikace dle PD"</t>
  </si>
  <si>
    <t>D 1.1.8  Z14b : 1</t>
  </si>
  <si>
    <t>786Z14c</t>
  </si>
  <si>
    <t>venkovní screen roleta délka 3300 mm, výška 1500 mm -dodávka a montáž "Technická specifikace dle PD"</t>
  </si>
  <si>
    <t>D 1.1.8  Z14c : 1</t>
  </si>
  <si>
    <t>786Z14d</t>
  </si>
  <si>
    <t>venkovní screen roleta délka 1700 mm, výška 2300 mm -dodávka a montáž "Technická specifikace dle PD"</t>
  </si>
  <si>
    <t>D 1.1.8  Z14d : 3</t>
  </si>
  <si>
    <t>786Z15a</t>
  </si>
  <si>
    <t>venkovní screen roleta délka 3900 mm, výška 2750 mm -dodávka a montáž "Technická specifikace dle PD"</t>
  </si>
  <si>
    <t>D 1.1.8  Z15a : 1</t>
  </si>
  <si>
    <t>786Z15b</t>
  </si>
  <si>
    <t>venkovní screen roleta délka 4050 mm, výška 2750 mm -dodávka a montáž "Technická specifikace dle PD"</t>
  </si>
  <si>
    <t>941941031R00</t>
  </si>
  <si>
    <t>Montáž lešení lehkého pracovního řadového s podlahami šířky od 0,80 do 1,00 m, výšky do 10 m</t>
  </si>
  <si>
    <t>800-3</t>
  </si>
  <si>
    <t>včetně kotvení</t>
  </si>
  <si>
    <t>Včetně kotvení lešení.</t>
  </si>
  <si>
    <t>D 1.1.2 - D 1.1.7 : (108,8+8)*4</t>
  </si>
  <si>
    <t>941941191R00</t>
  </si>
  <si>
    <t>Montáž lešení lehkého pracovního řadového s podlahami příplatek za každý další i započatý měsíc použití lešení  šířky šířky od 0,80 do 1,00 m a výšky do 10 m</t>
  </si>
  <si>
    <t>Odkaz na mn. položky pořadí 221 : 467,20000*2</t>
  </si>
  <si>
    <t>941941831R00</t>
  </si>
  <si>
    <t>Demontáž lešení lehkého řadového s podlahami šířky od 0,8 do 1 m, výšky do 10 m</t>
  </si>
  <si>
    <t>Odkaz na mn. položky pořadí 221 : 467,20000</t>
  </si>
  <si>
    <t>941955001R00</t>
  </si>
  <si>
    <t>Lešení lehké pracovní pomocné pomocné, o výšce lešeňové podlahy do 1,2 m</t>
  </si>
  <si>
    <t>místnosti : 452,18</t>
  </si>
  <si>
    <t>přesahy venky : 50,5+93,3</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</si>
  <si>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</si>
  <si>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</si>
  <si>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</si>
  <si>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</si>
  <si>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225 : 467,20000*2</t>
  </si>
  <si>
    <t>944944081R00</t>
  </si>
  <si>
    <t xml:space="preserve">Demontáž ochranné sítě z umělých vláken </t>
  </si>
  <si>
    <t>Odkaz na mn. položky pořadí 225 : 467,20000</t>
  </si>
  <si>
    <t>449841242RT</t>
  </si>
  <si>
    <t xml:space="preserve">Hasicí přístroj PHP  typ CO2  - 55B </t>
  </si>
  <si>
    <t>D 1.1.8  Z73 : 1</t>
  </si>
  <si>
    <t>44984124R</t>
  </si>
  <si>
    <t>přístoj hasicí práškový; PG6PDC; výtlačný prostředek dusík; náplň 6 kg; dostřik 5 m; doba činnosti 23 s</t>
  </si>
  <si>
    <t>RTS 23/ I</t>
  </si>
  <si>
    <t>D 1.1.8  Z72 : 2</t>
  </si>
  <si>
    <t>551Z38</t>
  </si>
  <si>
    <t>betonový sloup z pohledového betonu s integrovanou s integrovanou schránou z nerezu D+M, "Technická specifikace dle PD"</t>
  </si>
  <si>
    <t>D 1.1.8  Z38 : 1</t>
  </si>
  <si>
    <t>553Z89</t>
  </si>
  <si>
    <t>samolepicí dilatační pás D+M  "Technická specifikace dle PD"</t>
  </si>
  <si>
    <t>přivaření sloupku k čelní desce, výška svaru min. 4 mm</t>
  </si>
  <si>
    <t>D 1.1.8  Z21 : 490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</si>
  <si>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</si>
  <si>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</si>
  <si>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1.31 S06 : 270</t>
  </si>
  <si>
    <t>952Z35</t>
  </si>
  <si>
    <t>úniková značka fotoluminiscenční-dodávka a montáž "Technická specifikace dle PD"</t>
  </si>
  <si>
    <t>D 1.1.8  Z35 : 10</t>
  </si>
  <si>
    <t>952Z48</t>
  </si>
  <si>
    <t>dodávka a montáž systému generálního klíče viz. rozpis a zakreslení pozic D.1.1.13 , "Technická specifikace dle PD"</t>
  </si>
  <si>
    <t>D 1.1.8  Z48 : 1</t>
  </si>
  <si>
    <t>953941312R00</t>
  </si>
  <si>
    <t>Osazení předmětů na hmoždinky osazení hasicího přístroje</t>
  </si>
  <si>
    <t>Z73 : 1</t>
  </si>
  <si>
    <t>551Z23</t>
  </si>
  <si>
    <t>záclonová kolejnička-  dodávka a montáž  "Technická specifikace dle PD"</t>
  </si>
  <si>
    <t>D 1.1.8  Z23 : 30,875</t>
  </si>
  <si>
    <t>551Z43</t>
  </si>
  <si>
    <t>zrcadlo pevné v zádveří 600 x 1800 mm vrstvené bezpečnostní sklo dodávka a montáž</t>
  </si>
  <si>
    <t>D 1.1.8 Z43 : 1</t>
  </si>
  <si>
    <t>551Z58</t>
  </si>
  <si>
    <t>Myčka průmyslová "Technická specifikace dle PD"-dodávka a montáž</t>
  </si>
  <si>
    <t>D 1.1.8  Z58 : 1</t>
  </si>
  <si>
    <t>551Z59</t>
  </si>
  <si>
    <t>Varná deska vestavná 6 zón - vestavná"Technická specifikace dle PD"-dodávka a montáž</t>
  </si>
  <si>
    <t>D 1.1.8  Z59 : 1</t>
  </si>
  <si>
    <t>551Z60</t>
  </si>
  <si>
    <t>Mikrovlná trouba - vestavná"Technická specifikace dle PD"-dodávka a montáž</t>
  </si>
  <si>
    <t>D 1.1.8  Z60 : 2</t>
  </si>
  <si>
    <t>551Z61</t>
  </si>
  <si>
    <t>digestoř "Technická specifikace dle PD" dodávka a montáž</t>
  </si>
  <si>
    <t>D 1.1.8  Z61 : 1</t>
  </si>
  <si>
    <t>551Z62</t>
  </si>
  <si>
    <t>Trouba - vestavná"Technická specifikace dle PD"-dodávka a montáž</t>
  </si>
  <si>
    <t>D 1.1.8  Z62 : 2</t>
  </si>
  <si>
    <t>551Z64</t>
  </si>
  <si>
    <t>Americká lednice "Technická specifikace dle PD"</t>
  </si>
  <si>
    <t>D 1.1.8  Z64 : 1</t>
  </si>
  <si>
    <t>551Z77</t>
  </si>
  <si>
    <t>lednice "Technická specifikace dle PD"</t>
  </si>
  <si>
    <t>D 1.1.8  Z75 : 7</t>
  </si>
  <si>
    <t>766Z85</t>
  </si>
  <si>
    <t>Regál "Technická specifikace dle PD"</t>
  </si>
  <si>
    <t>D 1.1.8  Z85 : 4</t>
  </si>
  <si>
    <t>766Z92</t>
  </si>
  <si>
    <t>souprava na čištění toalety  "Technická specifikace dle PD"</t>
  </si>
  <si>
    <t>D 1.1.8  Z92 : 8</t>
  </si>
  <si>
    <t>766Z93</t>
  </si>
  <si>
    <t>trezor dodávka a montáž  "Technická specifikace dle PD"</t>
  </si>
  <si>
    <t>D 1.1.8  Z93 : 6</t>
  </si>
  <si>
    <t>766Z94</t>
  </si>
  <si>
    <t>kovová dílenská skříň uzamykatelná "Technická specifikace dle PD"</t>
  </si>
  <si>
    <t>D 1.1.8  Z94 : 1</t>
  </si>
  <si>
    <t>766Z95</t>
  </si>
  <si>
    <t>D 1.1.8  Z95 : 2</t>
  </si>
  <si>
    <t>970031200R00</t>
  </si>
  <si>
    <t>Jádrové vrtání, kruhové prostupy v cihelném zdivu jádrové vrtání, do D 200 mm</t>
  </si>
  <si>
    <t>801-3</t>
  </si>
  <si>
    <t>D 1.1.8 J04 : 0,2*18</t>
  </si>
  <si>
    <t>J06 : 0,15*9</t>
  </si>
  <si>
    <t>970031250R00</t>
  </si>
  <si>
    <t>Jádrové vrtání, kruhové prostupy v cihelném zdivu jádrové vrtání, do D 250 mm</t>
  </si>
  <si>
    <t>D 1.1.8 J03 : 0,2*2</t>
  </si>
  <si>
    <t>J05 : 0,15*2</t>
  </si>
  <si>
    <t>970031340T00</t>
  </si>
  <si>
    <t>Vrtání jádrové do zdiva cihelného do D 400 mm</t>
  </si>
  <si>
    <t>D 1.1.8 J02 : 0,2*3</t>
  </si>
  <si>
    <t>970031350T00</t>
  </si>
  <si>
    <t>Vrtání jádrové do zdiva cihelného do D 500 mm</t>
  </si>
  <si>
    <t>D 1.1.8 J01 : 0,2</t>
  </si>
  <si>
    <t>970051160R00</t>
  </si>
  <si>
    <t>Jádrové vrtání, kruhové prostupy v železobetonu jádrové vrtání , do D 160 mm</t>
  </si>
  <si>
    <t>D 1.1.8 J11 : 0,25*8</t>
  </si>
  <si>
    <t>J12 : 0,25*10</t>
  </si>
  <si>
    <t>970051250R00</t>
  </si>
  <si>
    <t>Jádrové vrtání, kruhové prostupy v železobetonu jádrové vrtání , do D 250 mm</t>
  </si>
  <si>
    <t>D 1.1.8 J10 : 0,25*2</t>
  </si>
  <si>
    <t>973031151R00</t>
  </si>
  <si>
    <t>Vysekání v cihelném zdivu výklenků a kapes výklenků  na jakoukoliv maltu vápennou nebo vápenocementovou, plochy větší než 0,25 m2</t>
  </si>
  <si>
    <t>D 1.1.8 J07 : 0,5*1,2*0,12</t>
  </si>
  <si>
    <t>J08 : 1*0,5*0,12</t>
  </si>
  <si>
    <t>979081111R00</t>
  </si>
  <si>
    <t>Odvoz suti a vybouraných hmot na skládku do 1 km</t>
  </si>
  <si>
    <t>Včetně naložení na dopravní prostředek a složení na skládku, bez poplatku za skládku.</t>
  </si>
  <si>
    <t>Odkaz na mn. položky pořadí 259 : 0,96594</t>
  </si>
  <si>
    <t>979081121R00</t>
  </si>
  <si>
    <t>Odvoz suti a vybouraných hmot na skládku příplatek za každý další 1 km</t>
  </si>
  <si>
    <t>Odkaz na mn. položky pořadí 257 : 0,96594*15</t>
  </si>
  <si>
    <t>979082111R00</t>
  </si>
  <si>
    <t>Vnitrostaveništní doprava suti a vybouraných hmot do 10 m</t>
  </si>
  <si>
    <t>POL1_3</t>
  </si>
  <si>
    <t>979082121R00</t>
  </si>
  <si>
    <t>Vnitrostaveništní doprava suti a vybouraných hmot příplatek k ceně za každých dalších 5 m</t>
  </si>
  <si>
    <t>979093111R00</t>
  </si>
  <si>
    <t>Uložení suti na skládku bez zhutnění</t>
  </si>
  <si>
    <t>800-6</t>
  </si>
  <si>
    <t>s hrubým urovnáním,</t>
  </si>
  <si>
    <t>bez poplatku použije se do zásypů</t>
  </si>
  <si>
    <t>979990107R00</t>
  </si>
  <si>
    <t>Poplatek za uložení, směs betonu, cihel a dřeva,  , skupina 17 09 04 z Katalogu odpadů</t>
  </si>
  <si>
    <t>kategorie 17 09 04 smíšené stavební a demoliční odpady</t>
  </si>
  <si>
    <t>Odkaz na mn. položky pořadí 261 : 0,96594</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</si>
  <si>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</si>
  <si>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</si>
  <si>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</si>
  <si>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V položce jsou započteny i náklady na pomocné lešení o výšce podlahy do 1,90 m a pro zatížení do 1,5 kPa.</t>
  </si>
  <si>
    <t>úhelník 100x100x8 mm</t>
  </si>
  <si>
    <t>vložení do bednění terasy a rampy pro budoucí kotvení zábradlí přivařením</t>
  </si>
  <si>
    <t>délka kotevního úhelníku 100 mm</t>
  </si>
  <si>
    <t>včetně protikorozní ochrany vhodné pro svařování</t>
  </si>
  <si>
    <t>čelní deska - plech tl. 10 mm, rozměr 120x100 mm, 2x otvor dle kotevních šroubů, včetně antikorozní ochrany vhodné pro styk se zeminou a pro svařování</t>
  </si>
  <si>
    <t>včetně 2x kotevní šroub M10 dl. 120 mm</t>
  </si>
  <si>
    <t>včetně chemická kotva vhodná pro kotvení do drátkobetonu</t>
  </si>
  <si>
    <t>Kolejnicový systém-dodávka a montáž "Technická specifikace dle PD"</t>
  </si>
  <si>
    <t>kompl</t>
  </si>
  <si>
    <t>Kolejnicový systém do šesti pokojů a šesti koupelen, kompletní dodávka a montáž dle výkresu č. D.1.1.10</t>
  </si>
  <si>
    <t>D 1.1.10 : 1</t>
  </si>
  <si>
    <t>M332</t>
  </si>
  <si>
    <t>Dvourychlostní zvedací jednotka-dodávka a montáž "Technická specifikace viz D 1.1.10"</t>
  </si>
  <si>
    <t>M333</t>
  </si>
  <si>
    <t>Závěs pro transport, různé velikosti-dodávka a montáž "Technická specifikace viz D 1.1.10"</t>
  </si>
  <si>
    <t>M334</t>
  </si>
  <si>
    <t>Závěs pro sprchování, různé velikosti-dodávka a montáž "Technická specifikace viz D 1.1.10"</t>
  </si>
  <si>
    <t>M335</t>
  </si>
  <si>
    <t>Závěs pro použití toalety, různé velikosti-dodávka a montáž "Technická specifikace viz D 1.1.10"</t>
  </si>
  <si>
    <t>M336</t>
  </si>
  <si>
    <t>Zprovoznění systému, zaškolení obsluhy</t>
  </si>
  <si>
    <t>289970111R00</t>
  </si>
  <si>
    <t>Geotextílie separační, filtrační, zpevňující polypropylén, 300 g/m2</t>
  </si>
  <si>
    <t>D 1.1.1-14 S07 : 91,5</t>
  </si>
  <si>
    <t>S08 : 64</t>
  </si>
  <si>
    <t>564231111R00</t>
  </si>
  <si>
    <t>Podklad nebo podsyp ze štěrkopísku tloušťka po zhutnění 100 mm</t>
  </si>
  <si>
    <t>822-1</t>
  </si>
  <si>
    <t>s rozprostřením, vlhčením a zhutněním</t>
  </si>
  <si>
    <t>D 1.1.14 S08 2x : 64*2</t>
  </si>
  <si>
    <t>564811111R00</t>
  </si>
  <si>
    <t>Podklad ze štěrkodrti s rozprostřením a zhutněním frakce 0-32 mm, tloušťka po zhutnění 50 mm</t>
  </si>
  <si>
    <t>564831111RT2</t>
  </si>
  <si>
    <t>Podklad ze štěrkodrti s rozprostřením a zhutněním frakce 0-32 mm, tloušťka po zhutnění 100 mm</t>
  </si>
  <si>
    <t>D 1.1.1-14 S08 : 64</t>
  </si>
  <si>
    <t>564851111R00</t>
  </si>
  <si>
    <t>Podklad ze štěrkodrti s rozprostřením a zhutněním frakce 0-63 mm, tloušťka po zhutnění 150 mm</t>
  </si>
  <si>
    <t>D 1.1.14 S07 : 91,5</t>
  </si>
  <si>
    <t>564871111RT4</t>
  </si>
  <si>
    <t>Podklad ze štěrkodrti s rozprostřením a zhutněním frakce 0-63 mm, tloušťka po zhutnění 250 mm</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</si>
  <si>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</si>
  <si>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</si>
  <si>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</si>
  <si>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D 1.1.14 : 35</t>
  </si>
  <si>
    <t>59245032T</t>
  </si>
  <si>
    <t>Dlažba zámková H-PROFIL 200 x 165 x 100 mm přírodní</t>
  </si>
  <si>
    <t>D 1.1.14 nová : 24*1,05</t>
  </si>
  <si>
    <t>592452550T</t>
  </si>
  <si>
    <t>Dlažba zasakovací výška 80 mm šedá technické parametry dle PD</t>
  </si>
  <si>
    <t>Specifikace vodopropustné dlažby z mezerovitého pórobetonu se systémem</t>
  </si>
  <si>
    <t>pročištění dešťových vod- je nutno doložit certifikátem pro splnění</t>
  </si>
  <si>
    <t>zákonných požadavků</t>
  </si>
  <si>
    <t>* protiskluz R13/USRV 60</t>
  </si>
  <si>
    <t>* vodopropustný povrch zajišťující infiltraci srážkových vod s funkcí čištění vod díky zajištěné retenci znečišťujících látek</t>
  </si>
  <si>
    <t>* dlažba způsobuje ochranu půdy a spodních vod zadržováním uhlovodíků a těžkých kovů (úkapy olejů, nafty, nečistoty brzdových destiček atd.)</t>
  </si>
  <si>
    <t>* dlažba - složena z lícního a jádrového pórobetonu s pevně zabudovanými distančníky</t>
  </si>
  <si>
    <t>* dlažba - propustnost vody kf&gt;5,4 x 10-5 m/s</t>
  </si>
  <si>
    <t>* měrná trvalá infiltrace &gt;=270 l/(sxh)</t>
  </si>
  <si>
    <t>* mrazuvzdornost F1</t>
  </si>
  <si>
    <t>* minimální požadavek na třídu lícního betonu C55/67</t>
  </si>
  <si>
    <t>* vysoká pevnost povrchu daná příměsí křemíku, žuly nebo čediče.</t>
  </si>
  <si>
    <t>* vysoká rozměrová přesnost</t>
  </si>
  <si>
    <t>* požadavek na bezhlučnost dlažby - dáno ostrohranností nebo mikrofází</t>
  </si>
  <si>
    <t>(max. 2x2mm) a spárou 3 mm</t>
  </si>
  <si>
    <t>D 1.1.1-9 S08 2x : 63,85*1,05</t>
  </si>
  <si>
    <t>592453331R</t>
  </si>
  <si>
    <t>Dlažba betonová typ: dvouvrstvý, s fazetou; tl. = 50,00 mm; délka = 500,0 mm; šířka = 500,0 mm; povrch: impregnace, hladký; zátěž: pochozí</t>
  </si>
  <si>
    <t>D 1.1.1-9 S07 : 120*1,05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</si>
  <si>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</si>
  <si>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</si>
  <si>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</si>
  <si>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D 1.1.14 S08 : 64</t>
  </si>
  <si>
    <t>596215061R00</t>
  </si>
  <si>
    <t>Kladení zámkové dlažby do drtě tloušťka dlažby 100 mm, tloušťka lože 40 mm</t>
  </si>
  <si>
    <t>D 1.1.14 nová : 24</t>
  </si>
  <si>
    <t>přeložená : 35</t>
  </si>
  <si>
    <t>596291115R00</t>
  </si>
  <si>
    <t>Řezání zámkové dlažby tloušťky 100 mm</t>
  </si>
  <si>
    <t>D 1.1.14 nájezdový : 34,5</t>
  </si>
  <si>
    <t>silniční : 9</t>
  </si>
  <si>
    <t>chodníkový : 39,8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</si>
  <si>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</si>
  <si>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</si>
  <si>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</si>
  <si>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D 1.1.1-9 S07 : 120</t>
  </si>
  <si>
    <t>59217421R</t>
  </si>
  <si>
    <t>obrubník chodníkový materiál beton; l = 1000,0 mm; š = 100,0 mm; h = 250,0 mm; barva šedá</t>
  </si>
  <si>
    <t>D 1.1.14 : 40*1,01</t>
  </si>
  <si>
    <t>59217472R</t>
  </si>
  <si>
    <t>obrubník silniční materiál beton; l = 1000,0 mm; š = 150,0 mm; h = 250,0 mm; barva šedá</t>
  </si>
  <si>
    <t>"dle D 1.1.18 technické standardy"</t>
  </si>
  <si>
    <t>D 1.1.14 : 9*1,01</t>
  </si>
  <si>
    <t>59217490R</t>
  </si>
  <si>
    <t>obrubník silniční nájezdový; materiál beton; l = 1000,0 mm; š = 150,0 mm; h = 150,0 mm; barva šedá</t>
  </si>
  <si>
    <t>D 1.1.14 nájezdový : 35*1,01</t>
  </si>
  <si>
    <t>749108055T</t>
  </si>
  <si>
    <t>Parkovací doraz WL1830 "Technická specifikace dle PD"</t>
  </si>
  <si>
    <t>Pryžový parkovací doraz s reflexními proužky v délce 1830 mm slouží zejména jako bezpečnostní ochranný prostředek k vymezení okraje parkovišť nebo stání.</t>
  </si>
  <si>
    <t>912511401T00</t>
  </si>
  <si>
    <t>Montáž parkovacího dorazu</t>
  </si>
  <si>
    <t>Kompletní montáž bez dodávky vlastní zábrany</t>
  </si>
  <si>
    <t>D 1.1.14 Z81 : 4</t>
  </si>
  <si>
    <t>917832114R00</t>
  </si>
  <si>
    <t>Osazení silničního nebo chodníkového betonového obrubníku stojatého, bez boční opěry, do lože z betonu prostého C 25/30</t>
  </si>
  <si>
    <t>S dodáním hmot pro lože tl. 80-100 mm.</t>
  </si>
  <si>
    <t>113106231R00</t>
  </si>
  <si>
    <t>Rozebrání vozovek a ploch s jakoukoliv výplní spár   v jakékoliv ploše, ze zámkové dlažky, kladených do lože z kameniva</t>
  </si>
  <si>
    <t>s přemístěním hmot na skládku na vzdálenost do 3 m nebo s naložením na dopravní prostředek</t>
  </si>
  <si>
    <t>113202111R00</t>
  </si>
  <si>
    <t>Vytrhání obrub z krajníků nebo obrubníků stojatých</t>
  </si>
  <si>
    <t>s vybouráním lože, s přemístěním hmot na skládku na vzdálenost do 3 m nebo naložením na dopravní prostředek</t>
  </si>
  <si>
    <t>D 1.1.14 : 33,5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</si>
  <si>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</si>
  <si>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</si>
  <si>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</si>
  <si>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979990103R00</t>
  </si>
  <si>
    <t>Poplatek za skládku za uložení, betonu,  , skupina 17 01 01 z Katalogu odpadů</t>
  </si>
  <si>
    <t>998223011R00</t>
  </si>
  <si>
    <t>Přesun hmot pozemních komunikací, kryt dlážděný jakékoliv délky objektu</t>
  </si>
  <si>
    <t>vodorovně do 200 m</t>
  </si>
  <si>
    <t>121101103R00</t>
  </si>
  <si>
    <t>Sejmutí ornice s přemístěním na vzdálenost přes 100 do 250 m</t>
  </si>
  <si>
    <t>800-1</t>
  </si>
  <si>
    <t>nebo lesní půdy, s vodorovným přemístěním na hromady v místě upotřebení nebo na dočasné či trvalé skládky se složením</t>
  </si>
  <si>
    <t>D 1.1.1-D 1.1.8 : 294</t>
  </si>
  <si>
    <t>122301102R00</t>
  </si>
  <si>
    <t>Odkopávky a  prokopávky nezapažené v hornině 4 přes 100 do 1 000 m3</t>
  </si>
  <si>
    <t>s přehozením výkopku na vzdálenost do 3 m nebo s naložením na dopravní prostředek,</t>
  </si>
  <si>
    <t>pravděpodobné zbytky stavební suti po demolici stávajících objektů, množství odhadované</t>
  </si>
  <si>
    <t>D 1.1.1-D 1.1.8 včetně základů : 424</t>
  </si>
  <si>
    <t>162301101R00</t>
  </si>
  <si>
    <t>Vodorovné přemístění výkopku z horniny 1 až 4, na vzdálenost přes 50  do 500 m</t>
  </si>
  <si>
    <t>po suchu, bez naložení výkopku, avšak se složením bez rozhrnutí, zpáteční cesta vozidla.</t>
  </si>
  <si>
    <t>D 1.1.1-D 1.1.8 ornice na mezideponii : 294</t>
  </si>
  <si>
    <t>162701105R00</t>
  </si>
  <si>
    <t>Vodorovné přemístění výkopku z horniny 1 až 4, na vzdálenost přes 9 000  do 10 000 m</t>
  </si>
  <si>
    <t>D 1.1.1-D 1.1.8 : 424</t>
  </si>
  <si>
    <t>162701109R00</t>
  </si>
  <si>
    <t>Vodorovné přemístění výkopku příplatek k ceně za každých dalších i započatých 1 000 m přes 10 000 m  z horniny 1 až 4</t>
  </si>
  <si>
    <t>D 1.1.1-D 1.1.8 : 424*10</t>
  </si>
  <si>
    <t>171201201R00</t>
  </si>
  <si>
    <t>Uložení sypaniny na dočasnou skládku tak, že na 1 m2 plochy připadá přes 2 m3 výkopku nebo ornice</t>
  </si>
  <si>
    <t>D 1.1.1-D 1.1.8 ornice : 294</t>
  </si>
  <si>
    <t>D 1.1.1-D 1.1.8 odkopávky včetně základů : 424</t>
  </si>
  <si>
    <t>174101101R00</t>
  </si>
  <si>
    <t>Zásyp sypaninou se zhutněním jam, šachet, rýh nebo kolem objektů v těchto vykopávkách</t>
  </si>
  <si>
    <t>z jakékoliv horniny s uložením výkopku po vrstvách,</t>
  </si>
  <si>
    <t>D 1.1.1-D 1.1.8 : 480</t>
  </si>
  <si>
    <t>174101102R00</t>
  </si>
  <si>
    <t>Zásyp sypaninou se zhutněním v uzavřených prostorách s urovnáním povrchu zásypu s ručním zhutněním</t>
  </si>
  <si>
    <t>D 1.1.1-D 1.1.8 S06a : 153,26*0,05</t>
  </si>
  <si>
    <t>153,26*0,2</t>
  </si>
  <si>
    <t>153,26*(0,6+1,1)/2</t>
  </si>
  <si>
    <t>199000005R00</t>
  </si>
  <si>
    <t>Poplatky za skládku zeminy 1- 4, skupina 17 05 04 z Katalogu odpadů</t>
  </si>
  <si>
    <t>D 1.1.1-D 1.1.8 včetně základů : 424*1,9</t>
  </si>
  <si>
    <t>D 1.1.1-D 1.1.8 S06a : 153,26</t>
  </si>
  <si>
    <t>583423602R</t>
  </si>
  <si>
    <t>Kamenivo stanovené přírodní; drcené; 0/63; amfibolit</t>
  </si>
  <si>
    <t>D 1.1.1-D 1.1.8 : 480*1,834</t>
  </si>
  <si>
    <t>D 1.1.1-D 1.1.8 S06a : 153,26*(0,6+1,1)/2*1,834</t>
  </si>
  <si>
    <t>583425631R</t>
  </si>
  <si>
    <t>Kamenivo stanovené přírodní; drcené; 8/16; OH = 2,65 Mg/m3; droba</t>
  </si>
  <si>
    <t>D 1.1.1-D 1.1.8 S06a : 153,26*0,05*1,834</t>
  </si>
  <si>
    <t>583426832R</t>
  </si>
  <si>
    <t>Kamenivo nestanovené drcené; frakce 16,0 až 32,0 mm</t>
  </si>
  <si>
    <t>D 1.1.1-D 1.1.8 S06a : 153,26*0,2*1,834</t>
  </si>
  <si>
    <t>273321321R00</t>
  </si>
  <si>
    <t>Beton základových desek železový třídy C 20/25</t>
  </si>
  <si>
    <t>bez dodávky a uložení výztuže</t>
  </si>
  <si>
    <t xml:space="preserve">  D 1.1.1-D 1.1.8 S05 : 11,45*13,85</t>
  </si>
  <si>
    <t xml:space="preserve">  23,65*13,5</t>
  </si>
  <si>
    <t>477,8575*0,12</t>
  </si>
  <si>
    <t>273351215R00</t>
  </si>
  <si>
    <t>Bednění stěn základových desek zřízení</t>
  </si>
  <si>
    <t>svislé nebo šikmé (odkloněné) , půdorysně přímé nebo zalomené, stěn základových desek ve volných nebo zapažených jámách, rýhách, šachtách, včetně případných vzpěr,</t>
  </si>
  <si>
    <t>D 1.1.1-D 1.1.8 S05 : (11,45+13,85*2+2,2+23,65+13,5+23,65+4,2)*0,5</t>
  </si>
  <si>
    <t>273351216R00</t>
  </si>
  <si>
    <t>Bednění stěn základových desek odstranění</t>
  </si>
  <si>
    <t>273361921RT8</t>
  </si>
  <si>
    <t>Výztuž základových desek ze svařovaných sítí průměr drátu 8 mm, velikost oka 100/100 mm</t>
  </si>
  <si>
    <t>477,8575*0,00799*2</t>
  </si>
  <si>
    <t>274272140RT4</t>
  </si>
  <si>
    <t>Zdivo základové z bednicích tvárnic tloušťky 300 mm, výplň betonem C 20/25</t>
  </si>
  <si>
    <t>s výplní betonem, bez výztuže,</t>
  </si>
  <si>
    <t>D 1.1.1-D 1.1.8 : (39,7+21,4+20,3)*1,25</t>
  </si>
  <si>
    <t>(13,6+4,5+23,8+0,75*4+5+1,75*2)*1</t>
  </si>
  <si>
    <t>(2,25+12,25+13,5+14,75+6,2*4+5,5*3+18+0,75+18+4*3)*0,75</t>
  </si>
  <si>
    <t>(14+2,25+24)*0,5</t>
  </si>
  <si>
    <t>15*0,5</t>
  </si>
  <si>
    <t>274321321R00</t>
  </si>
  <si>
    <t>Beton základových pasů železový třídy C 20/25</t>
  </si>
  <si>
    <t>včetně dodávky a uložení betonu, bez výztuže</t>
  </si>
  <si>
    <t xml:space="preserve">  D 1.1.1-D 1.1.8 : 4,75*0,8</t>
  </si>
  <si>
    <t xml:space="preserve">  14,05*1,25</t>
  </si>
  <si>
    <t xml:space="preserve">  3,75*1,3</t>
  </si>
  <si>
    <t xml:space="preserve">  26,15*2,55</t>
  </si>
  <si>
    <t xml:space="preserve">  6,225*2,1</t>
  </si>
  <si>
    <t xml:space="preserve">  6,55*0,75</t>
  </si>
  <si>
    <t xml:space="preserve">  1*1*2</t>
  </si>
  <si>
    <t xml:space="preserve">  7,5*1,2</t>
  </si>
  <si>
    <t xml:space="preserve">  2,25*2,1</t>
  </si>
  <si>
    <t xml:space="preserve">  13,075*1</t>
  </si>
  <si>
    <t xml:space="preserve">  14,075*1</t>
  </si>
  <si>
    <t xml:space="preserve">  6,725*2,075</t>
  </si>
  <si>
    <t xml:space="preserve">  5,475*1,6*3</t>
  </si>
  <si>
    <t xml:space="preserve">  15,1*1,25</t>
  </si>
  <si>
    <t xml:space="preserve">  23,5*1,25</t>
  </si>
  <si>
    <t xml:space="preserve">  7,125*0,8</t>
  </si>
  <si>
    <t xml:space="preserve">  3,275*2,075</t>
  </si>
  <si>
    <t xml:space="preserve">  3,275*1,5</t>
  </si>
  <si>
    <t xml:space="preserve">  3,275*1,6</t>
  </si>
  <si>
    <t xml:space="preserve">  18,225*1</t>
  </si>
  <si>
    <t xml:space="preserve">  8,525*2,075</t>
  </si>
  <si>
    <t xml:space="preserve">  5,225*1,6*3</t>
  </si>
  <si>
    <t xml:space="preserve">  3,25*2</t>
  </si>
  <si>
    <t xml:space="preserve">  16,425*1</t>
  </si>
  <si>
    <t>348,83187*0,6*1,035</t>
  </si>
  <si>
    <t>274361821R00</t>
  </si>
  <si>
    <t xml:space="preserve">Výztuž základových pasů z betonářské oceli výztuž, z oceli 10505,  ,  </t>
  </si>
  <si>
    <t>D 1.2.2.1 výztuž pasů,patek a zdiva ze ztraceného bednění : 7,143263</t>
  </si>
  <si>
    <t>275321321R00</t>
  </si>
  <si>
    <t>Beton základových patek železový třídy C 20/25</t>
  </si>
  <si>
    <t>D 1.1.1-D 1.1.8 : 2*1,75*0,6*1,035</t>
  </si>
  <si>
    <t>632451020T00</t>
  </si>
  <si>
    <t>Vyrovnávací vrstva vysokopevnostní nesmrštivou maltou, tl. 20 mm</t>
  </si>
  <si>
    <t>D 1.2.2.11 : 0,35*0,35*12</t>
  </si>
  <si>
    <t>317321118R00</t>
  </si>
  <si>
    <t>Římsy ze železového betonu beton C 30/37</t>
  </si>
  <si>
    <t>821-1</t>
  </si>
  <si>
    <t xml:space="preserve">  D 1.2.2.4 S06b : 18,85*1,3</t>
  </si>
  <si>
    <t xml:space="preserve">  41,7*1,3</t>
  </si>
  <si>
    <t xml:space="preserve">  20,7*1,3</t>
  </si>
  <si>
    <t>105,625*0,15</t>
  </si>
  <si>
    <t xml:space="preserve">  D 1.2.2.4 S06a : 14,1*0,5</t>
  </si>
  <si>
    <t xml:space="preserve">  2,1*0,18</t>
  </si>
  <si>
    <t xml:space="preserve">  14,33*4,75</t>
  </si>
  <si>
    <t xml:space="preserve">  (5,9+20,17-1,3)*0,5</t>
  </si>
  <si>
    <t xml:space="preserve">  (3,72+3,625+2,8*3)*0,18</t>
  </si>
  <si>
    <t xml:space="preserve">  20,7*0,5</t>
  </si>
  <si>
    <t>101,4426*0,15</t>
  </si>
  <si>
    <t>D 1.2.2.12 : 3,8*0,2*0,25</t>
  </si>
  <si>
    <t>D 1.2.2.12 : 3,8*1</t>
  </si>
  <si>
    <t>317353121R00</t>
  </si>
  <si>
    <t>Bednění mostních říms zřízení bednění</t>
  </si>
  <si>
    <t>jakéhokoliv tvaru, přímých, zalomených nebo jinak zakřivených,</t>
  </si>
  <si>
    <t>D 1.2.2.4 S06b : 18,85*1,5</t>
  </si>
  <si>
    <t>41,7*1,5</t>
  </si>
  <si>
    <t>20,7*1,5</t>
  </si>
  <si>
    <t>317353221R00</t>
  </si>
  <si>
    <t>Bednění mostních říms odstranění bednění</t>
  </si>
  <si>
    <t>317361721R00</t>
  </si>
  <si>
    <t>Výztuž překladů, říms a klenbových pásů z betonářské oceli BSt 500 S</t>
  </si>
  <si>
    <t>D 1.2.2.12 : 0,06299</t>
  </si>
  <si>
    <t>D 1.2.2.4 S06a,b : 2,900957</t>
  </si>
  <si>
    <t>317361921RT5</t>
  </si>
  <si>
    <t>Výztuž překladů, říms a klenbových pásů ze svařovaných sítí průměr drátu 6 mm, velikost oka 150/150 mm</t>
  </si>
  <si>
    <t>D 1.2.2.4 S06a,b : 0,724776</t>
  </si>
  <si>
    <t>411321315R00</t>
  </si>
  <si>
    <t>Beton stropů železový stropů deskových, desek plochých střech, desek balkónových, desek hřibových stropů včetně hlavic hřibových sloupů, železový (bez výztuže) třídy C 20/25</t>
  </si>
  <si>
    <t xml:space="preserve">  D 1.2.2.10 D2 : 4,25*23,85</t>
  </si>
  <si>
    <t xml:space="preserve">  11,45*13,85</t>
  </si>
  <si>
    <t xml:space="preserve">  23,85*9,25</t>
  </si>
  <si>
    <t>480,5575*0,25</t>
  </si>
  <si>
    <t>411321826R00</t>
  </si>
  <si>
    <t xml:space="preserve">Beton stropů železový stropů deskových, desek plochých střech, desek balkónových, desek hřibových stropů včetně hlavic hřibových sloupů, železový (bez výztuže) </t>
  </si>
  <si>
    <t xml:space="preserve">  D 1.2.2.10 D1 : 8,37*4,47</t>
  </si>
  <si>
    <t xml:space="preserve">  32,6*2,02</t>
  </si>
  <si>
    <t>103,2659*(0,15+0,25)/2</t>
  </si>
  <si>
    <t xml:space="preserve">  D3 : 24,2*1,42</t>
  </si>
  <si>
    <t xml:space="preserve">  4,45*2,42</t>
  </si>
  <si>
    <t>45,133*(0,15+0,25)/2</t>
  </si>
  <si>
    <t>411351101RT4</t>
  </si>
  <si>
    <t>Bednění stropů deskových, balkonových nebo plošných konzol plné, rovné, popř. s náběhy systémové, včetně podepření, tloušťka stropu 240 mm, zřízení</t>
  </si>
  <si>
    <t>s pomocným lešením</t>
  </si>
  <si>
    <t>480,5575</t>
  </si>
  <si>
    <t>411351102R00</t>
  </si>
  <si>
    <t>Bednění stropů deskových, balkonových nebo plošných konzol plné, rovné, popř. s náběhy  , odstranění</t>
  </si>
  <si>
    <t>411351701R00</t>
  </si>
  <si>
    <t>zřízení</t>
  </si>
  <si>
    <t>103,2659</t>
  </si>
  <si>
    <t>45,133</t>
  </si>
  <si>
    <t>411351702R00</t>
  </si>
  <si>
    <t>odstranění</t>
  </si>
  <si>
    <t>411351801R00</t>
  </si>
  <si>
    <t>Bednění stropů bednění svislých ploch zřízení</t>
  </si>
  <si>
    <t>D 1.2.2.10 D1 : (6,27+32,6)*2</t>
  </si>
  <si>
    <t>D 1.2.2.10 D2 : (37,8+13,5)*2</t>
  </si>
  <si>
    <t>(1,05+1,55)*2*3</t>
  </si>
  <si>
    <t>D3 : (24,2+3,62)*2</t>
  </si>
  <si>
    <t>(5,6+2,5)*2</t>
  </si>
  <si>
    <t>411351802R00</t>
  </si>
  <si>
    <t>Bednění stropů bednění svislých ploch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</si>
  <si>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</si>
  <si>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</si>
  <si>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</si>
  <si>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výztuž obsahuje i výztuž atikového věnce</t>
  </si>
  <si>
    <t>D 1.2.2.5 dolní výztuž : 8,361344</t>
  </si>
  <si>
    <t>D 1.2.2.6 horní výztuž : 8,361344</t>
  </si>
  <si>
    <t>411361921RT2</t>
  </si>
  <si>
    <t>Výztuž stropů ze svařovaných sítí průměr drátu 5 mm, velikost oka 100 / 100 mm</t>
  </si>
  <si>
    <t>D 1.2.2.5 dolní výztuž KD 36 : 0,03696</t>
  </si>
  <si>
    <t>D 1.2.2.6 horní výztuž KD 36 : 0,03696</t>
  </si>
  <si>
    <t>411361921RT8</t>
  </si>
  <si>
    <t>Výztuž stropů ze svařovaných sítí průměr drátu 8 mm, velikost oka 100 / 100 mm</t>
  </si>
  <si>
    <t>D 1.2.2.5 dolní výztuž KY 49 : 5,601104</t>
  </si>
  <si>
    <t>D 1.2.2.6 horní výztuž KY 49 : 5,601104</t>
  </si>
  <si>
    <t>411R1</t>
  </si>
  <si>
    <t>iso nosník "Technická specifikace dle PD" dodávka a montáž</t>
  </si>
  <si>
    <t>1.2.2.10 : 8,45+4,25+23,85+13,85</t>
  </si>
  <si>
    <t>417321315R00</t>
  </si>
  <si>
    <t>Železobeton ztužujících pásů a věnců třídy C 20/25</t>
  </si>
  <si>
    <t>D 1.2.2.10 věnec atika : (37,5*2+11,45+4,25+13,5+2,3)*0,2*(0,09+0,115)/2</t>
  </si>
  <si>
    <t>631316231R00</t>
  </si>
  <si>
    <t xml:space="preserve">Mazanina z betonu prostého speciální povrchové úpravy mazanin hlazení strojně,  </t>
  </si>
  <si>
    <t>D 1.2.2.4 S06a,b : 270</t>
  </si>
  <si>
    <t>631319291R00</t>
  </si>
  <si>
    <t xml:space="preserve">Mazanina z betonu prostého speciální povrchové úpravy mazanin kartáčování povrchu,  </t>
  </si>
  <si>
    <t>931961135T00</t>
  </si>
  <si>
    <t>Dilatační spáry dodávka a montáž "Technická specifikace dle PD"</t>
  </si>
  <si>
    <t>D 1.2.2.4 S06a,b : 1,8*5</t>
  </si>
  <si>
    <t>6,05*2</t>
  </si>
  <si>
    <t>1,98*4</t>
  </si>
  <si>
    <t>14,1+13,83+24,27+20,0</t>
  </si>
  <si>
    <t>stropní deska : 2,02*3</t>
  </si>
  <si>
    <t>1,42*2</t>
  </si>
  <si>
    <t>13285301R</t>
  </si>
  <si>
    <t>Ocel svařitelná betonářská - tyč; povrch: žebírkový; značka: B500B (1.0439); d = 14,0 mm</t>
  </si>
  <si>
    <t xml:space="preserve">  D 1.2.2.11 ozn 6 : 0,00303</t>
  </si>
  <si>
    <t xml:space="preserve">  ozn 7 : 0,00097</t>
  </si>
  <si>
    <t>0,004*1,25</t>
  </si>
  <si>
    <t>13611218R</t>
  </si>
  <si>
    <t>Výrobek plochý ocelový válcovaný za tepla - plech; hladký; tl. = 5,00 mm</t>
  </si>
  <si>
    <t>D 1.2.2.11 ozn 5 : 0,00236*1,25</t>
  </si>
  <si>
    <t>13611238R</t>
  </si>
  <si>
    <t>Výrobek plochý ocelový válcovaný za tepla - plech; hladký; tl. = 15,00 mm</t>
  </si>
  <si>
    <t xml:space="preserve">  D 1.2.2.11 ozn 3 : 0,11657</t>
  </si>
  <si>
    <t xml:space="preserve">  ozn 4 : 0,00471</t>
  </si>
  <si>
    <t>0,12128*1,25</t>
  </si>
  <si>
    <t>1458729761T</t>
  </si>
  <si>
    <t>Profil čtvercový uzavř.svařovaný  S355  100 x 10 mm</t>
  </si>
  <si>
    <t>25,8kg/m</t>
  </si>
  <si>
    <t>D 1.2.2.11 ozn 2 : 0,08013*1,25</t>
  </si>
  <si>
    <t>145878991T</t>
  </si>
  <si>
    <t>Profil obdélník. uzavř.svařovaný S235  200x100x6 mm</t>
  </si>
  <si>
    <t>26,3kg/m</t>
  </si>
  <si>
    <t>D 1.2.2.11 ozn 2 : 0,41648*1,25</t>
  </si>
  <si>
    <t>553980001T</t>
  </si>
  <si>
    <t>Ocelové výrobky žárovézinkování,vč. práškového lakování  (Technické parametry dle PD)</t>
  </si>
  <si>
    <t>Ne nátěr!!!</t>
  </si>
  <si>
    <t>11,07+116,57+496,61</t>
  </si>
  <si>
    <t>767995101R00</t>
  </si>
  <si>
    <t>Výroba a montáž atypických kovovových doplňků staveb hmotnosti do 5 kg</t>
  </si>
  <si>
    <t>D 1.2.2.11 ozn 6 : 3,03</t>
  </si>
  <si>
    <t>ozn 7 : 0,97</t>
  </si>
  <si>
    <t>ozn 4 : 4,71</t>
  </si>
  <si>
    <t>D 1.2.2.11 ozn 5 : 2,36</t>
  </si>
  <si>
    <t>767995103R00</t>
  </si>
  <si>
    <t>Výroba a montáž atypických kovovových doplňků staveb hmotnosti přes 10 do 20 kg</t>
  </si>
  <si>
    <t>D 1.2.2.11 ozn 3 : 116,57</t>
  </si>
  <si>
    <t>767995105R00</t>
  </si>
  <si>
    <t>Výroba a montáž atypických kovovových doplňků staveb hmotnosti přes 50 do 100 kg</t>
  </si>
  <si>
    <t>D 1.2.2.11 ozn 2 : 80,13</t>
  </si>
  <si>
    <t>D 1.2.2.11 ozn 2 : 416,48</t>
  </si>
  <si>
    <t>998767101R00</t>
  </si>
  <si>
    <t>9539812R14</t>
  </si>
  <si>
    <t>Chemické kotvy, beton, hl.150 mm, M14, malta 2slož "Technická specifikace dle PD"</t>
  </si>
  <si>
    <t>D 1.2.2.11 : 5*4</t>
  </si>
  <si>
    <t>1*3</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</si>
  <si>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</si>
  <si>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</si>
  <si>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</si>
  <si>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  D 1.4.1.1-12 HT70 : 16,8</t>
  </si>
  <si>
    <t xml:space="preserve">  D 1.4.1.1-12 HT100 : 9,3</t>
  </si>
  <si>
    <t xml:space="preserve">  D 1.4.1.1-12 HT125 : 1,3</t>
  </si>
  <si>
    <t xml:space="preserve">  D 1.4.1.1-12 HT150 : 0,3</t>
  </si>
  <si>
    <t xml:space="preserve">  D.1.4.1-12 KG 100 : 57</t>
  </si>
  <si>
    <t xml:space="preserve">  D.1.4.1-12 KG 125 : 93,6</t>
  </si>
  <si>
    <t xml:space="preserve">  D.1.4.1-12 KG 150 : 27,4</t>
  </si>
  <si>
    <t>205,7*0,8*(2,4+1,2)/2</t>
  </si>
  <si>
    <t>132201219R00</t>
  </si>
  <si>
    <t xml:space="preserve">Hloubení rýh šířky přes 60 do 200 cm příplatek za lepivost, v hornině 3,  </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</si>
  <si>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</si>
  <si>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</si>
  <si>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</si>
  <si>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 1.4.1.1-12 ŠS1 : 2*2*1,8</t>
  </si>
  <si>
    <t>RŠ1 : 1,5</t>
  </si>
  <si>
    <t>133201109R00</t>
  </si>
  <si>
    <t>Hloubení šachet v hornině 3  příplatek za lepivost horniny</t>
  </si>
  <si>
    <t>151101101R00</t>
  </si>
  <si>
    <t>Zřízení pažení a rozepření stěn rýh příložné  pro jakoukoliv mezerovitost, hloubky do 2 m</t>
  </si>
  <si>
    <t>pro podzemní vedení pro všechny šířky rýhy,</t>
  </si>
  <si>
    <t>205,7*(2,4+1,2)/2*2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</si>
  <si>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</si>
  <si>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</si>
  <si>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</si>
  <si>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</si>
  <si>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</si>
  <si>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</si>
  <si>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</si>
  <si>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304,908*10</t>
  </si>
  <si>
    <t>rýhy : 205,7*0,8*(2,4+1,2)/2</t>
  </si>
  <si>
    <t>šachty : 2*2*1,8</t>
  </si>
  <si>
    <t>odpočet obsyp : -205,7*0,8*0,4</t>
  </si>
  <si>
    <t>odpočet lože : -205,7*0,8*0,1</t>
  </si>
  <si>
    <t>ŠS1 : -0,6*0,6*3,14*1,8</t>
  </si>
  <si>
    <t>RŠ1 : -1*0,8*1,75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</si>
  <si>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</si>
  <si>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</si>
  <si>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</si>
  <si>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205,7*0,8*0,4</t>
  </si>
  <si>
    <t>304,908*1,9</t>
  </si>
  <si>
    <t>58344197R</t>
  </si>
  <si>
    <t>štěrkodrť frakce 0,0 až 63,0 mm; třída A</t>
  </si>
  <si>
    <t xml:space="preserve">  rýhy : 205,7*0,8*(2,4+1,2)/2</t>
  </si>
  <si>
    <t xml:space="preserve">  šachty : 2*2*1,8</t>
  </si>
  <si>
    <t xml:space="preserve">  odpočet obsyp : -205,7*0,8*0,4</t>
  </si>
  <si>
    <t xml:space="preserve">  odpočet lože : -205,7*0,8*0,1</t>
  </si>
  <si>
    <t xml:space="preserve">  ŠS1 : -0,6*0,6*3,14*1,8</t>
  </si>
  <si>
    <t xml:space="preserve">  RŠ1 : -1*0,8*1,75</t>
  </si>
  <si>
    <t>217,69328*1,834</t>
  </si>
  <si>
    <t>451572111R00</t>
  </si>
  <si>
    <t>Lože pod potrubí, stoky a drobné objekty z kameniva drobného těženého 0÷4 mm</t>
  </si>
  <si>
    <t>827-1</t>
  </si>
  <si>
    <t>v otevřeném výkopu,</t>
  </si>
  <si>
    <t>205,7*0,8*0,1</t>
  </si>
  <si>
    <t>452311121R00</t>
  </si>
  <si>
    <t>Podkladní a zajišťovací konstrukce z betonu desky pod potrubí, stoky a drobné objekty , z betonu prostého třídy C 8/10</t>
  </si>
  <si>
    <t>z cementu portlandského nebo struskoportlandského, v otevřeném výkopu,</t>
  </si>
  <si>
    <t>D 1.4.1.1-12 ŠS1 : 2*2*0,1</t>
  </si>
  <si>
    <t>28615282.AR</t>
  </si>
  <si>
    <t>Koleno plastové pro vnitřní kanalizaci typ: jednoznačné; spoj: hrdlový; potrubí: jednovrstvé; materiál: PP; povrch: hladký; jmenovitý úhel = 45,0 °; DN/OD = 40; Dmax = 54,2 mm</t>
  </si>
  <si>
    <t>D 1.4.1.1-12 tvarovky neobsažené v základních položkách : 15</t>
  </si>
  <si>
    <t>28615284.AR</t>
  </si>
  <si>
    <t>Koleno plastové pro vnitřní kanalizaci typ: jednoznačné; spoj: hrdlový; potrubí: jednovrstvé; materiál: PP; povrch: hladký; jmenovitý úhel = 87,0 °; DN/OD = 40; Dmax = 54,2 mm</t>
  </si>
  <si>
    <t>D 1.4.1.1-12 tvarovky neobsažené v základních položkách : 34</t>
  </si>
  <si>
    <t>28615287.AR</t>
  </si>
  <si>
    <t>Koleno plastové pro vnitřní kanalizaci typ: jednoznačné; spoj: hrdlový; potrubí: jednovrstvé; materiál: PP; povrch: hladký; jmenovitý úhel = 45,0 °; DN/OD = 50; Dmax = 64,2 mm</t>
  </si>
  <si>
    <t>D 1.4.1.1-12 tvarovky neobsažené v základních položkách : 7</t>
  </si>
  <si>
    <t>28615289.AR</t>
  </si>
  <si>
    <t>Koleno plastové pro vnitřní kanalizaci typ: jednoznačné; spoj: hrdlový; potrubí: jednovrstvé; materiál: PP; povrch: hladký; jmenovitý úhel = 87,0 °; DN/OD = 50; Dmax = 64,2 mm</t>
  </si>
  <si>
    <t>D 1.4.1.1-12 tvarovky neobsažené v základních položkách : 24</t>
  </si>
  <si>
    <t>28615292.AR</t>
  </si>
  <si>
    <t>Koleno plastové pro vnitřní kanalizaci typ: jednoznačné; spoj: hrdlový; potrubí: jednovrstvé; materiál: PP; povrch: hladký; jmenovitý úhel = 45,0 °; DN/OD = 75; Dmax = 89,4 mm</t>
  </si>
  <si>
    <t>D 1.4.1.1-12 tvarovky neobsažené v základních položkách : 3</t>
  </si>
  <si>
    <t>28615294.AR</t>
  </si>
  <si>
    <t>Koleno plastové pro vnitřní kanalizaci typ: jednoznačné; spoj: hrdlový; potrubí: jednovrstvé; materiál: PP; povrch: hladký; jmenovitý úhel = 87,0 °; DN/OD = 75; Dmax = 89,4 mm</t>
  </si>
  <si>
    <t>D 1.4.1.1-12 tvarovky neobsažené v základních položkách : 6</t>
  </si>
  <si>
    <t>28615297.AR</t>
  </si>
  <si>
    <t>Koleno plastové pro vnitřní kanalizaci typ: jednoznačné; spoj: hrdlový; potrubí: jednovrstvé; materiál: PP; povrch: hladký; jmenovitý úhel = 45,0 °; DN/OD = 110; Dmax = 127,8 mm</t>
  </si>
  <si>
    <t>D 1.4.1.1-12 tvarovky neobsažené v základních položkách : 10</t>
  </si>
  <si>
    <t>28615299.AR</t>
  </si>
  <si>
    <t>Koleno plastové pro vnitřní kanalizaci typ: jednoznačné; spoj: hrdlový; potrubí: jednovrstvé; materiál: PP; povrch: hladký; jmenovitý úhel = 87,0 °; DN/OD = 110; Dmax = 127,8 mm</t>
  </si>
  <si>
    <t>28615340.AR</t>
  </si>
  <si>
    <t>Odbočka plastová pro vnitřní kanalizaci typ: jednoduchá, jednoznačná; spoj: hrdlový; potrubí: jednovrstvé; materiál: PP; povrch: hladký; jmenovitý úhel = 45,0 °; DN/OD = 50</t>
  </si>
  <si>
    <t>28615345.AR</t>
  </si>
  <si>
    <t>odbočka PP; 45,0 °; d1 = 75 mm; d2 = 40 mm; l = 130 mm; hladká, hrdlovaná; DN 70,0 mm; DN2 40 mm</t>
  </si>
  <si>
    <t>RTS 21/ I</t>
  </si>
  <si>
    <t>RTS 18/ I</t>
  </si>
  <si>
    <t>28615350.AR</t>
  </si>
  <si>
    <t>Odbočka plastová pro vnitřní kanalizaci typ: jednoduchá, redukovaná; spoj: hrdlový; potrubí: jednovrstvé; materiál: PP; povrch: hladký; jmenovitý úhel = 45,0 °; DN/OD = 75; DN/OD3 = 50</t>
  </si>
  <si>
    <t>28615365.AR</t>
  </si>
  <si>
    <t>Odbočka plastová pro vnitřní kanalizaci typ: jednoduchá, redukovaná; spoj: hrdlový; potrubí: jednovrstvé; materiál: PP; povrch: hladký; jmenovitý úhel = 45,0 °; DN/OD = 110; DN/OD3 = 75</t>
  </si>
  <si>
    <t>28615370.AR</t>
  </si>
  <si>
    <t>Odbočka plastová pro vnitřní kanalizaci typ: jednoduchá, jednoznačná; spoj: hrdlový; potrubí: jednovrstvé; materiál: PP; povrch: hladký; jmenovitý úhel = 45,0 °; DN/OD = 110</t>
  </si>
  <si>
    <t>D 1.4.1.1-12 tvarovky neobsažené v základních položkách : 9</t>
  </si>
  <si>
    <t>28615372.AR</t>
  </si>
  <si>
    <t>Odbočka plastová pro vnitřní kanalizaci typ: jednoduchá, jednoznačná; spoj: hrdlový; potrubí: jednovrstvé; materiál: PP; povrch: hladký; jmenovitý úhel = 87,5 °; DN/OD = 110</t>
  </si>
  <si>
    <t>D 1.4.1.1-12 tvarovky neobsažené v základních položkách : 1</t>
  </si>
  <si>
    <t>28615402.AR</t>
  </si>
  <si>
    <t>Spojka plastová pro vnitřní kanalizaci typ: redukovaná excentrická; spoj: hrdlový; potrubí: jednovrstvé; materiál: PP; povrch: hladký; DN/OD = 75; DN/OD2 = 50</t>
  </si>
  <si>
    <t>28615403.AR</t>
  </si>
  <si>
    <t>redukce excentrická; PP; d = 100,0 mm; d2 = 50 mm; hladká</t>
  </si>
  <si>
    <t>RTS 10/ I</t>
  </si>
  <si>
    <t>D 1.4.1.1-12 tvarovky neobsažené v základních položkách : 2</t>
  </si>
  <si>
    <t>28615403T</t>
  </si>
  <si>
    <t>HTR Redukce DN75/40</t>
  </si>
  <si>
    <t>28615404.AR</t>
  </si>
  <si>
    <t>Spojka plastová pro vnitřní kanalizaci typ: redukovaná excentrická; spoj: hrdlový; potrubí: jednovrstvé; materiál: PP; povrch: hladký; DN/OD = 110; DN/OD2 = 75</t>
  </si>
  <si>
    <t>D 1.4.1.1-12 tvarovky neobsažené v základních položkách : 19</t>
  </si>
  <si>
    <t>28615405.AR</t>
  </si>
  <si>
    <t>Spojka plastová pro vnitřní kanalizaci typ: redukovaná excentrická; spoj: hrdlový; potrubí: jednovrstvé; materiál: PP; povrch: hladký; DN/OD = 125; DN/OD2 = 110</t>
  </si>
  <si>
    <t>D 1.4.1.1-12 tvarovky neobsažené v základních položkách : 12</t>
  </si>
  <si>
    <t>28615406R</t>
  </si>
  <si>
    <t>Spojka plastová pro vnitřní kanalizaci typ: redukovaná excentrická; spoj: hrdlový; potrubí: jednovrstvé; materiál: PP; povrch: hladký; DN/OD = 160; DN/OD2 = 110</t>
  </si>
  <si>
    <t>28615443.AR</t>
  </si>
  <si>
    <t>Kus čisticí plastový pro vnitřní kanalizaci typ: přímý; spoj: hrdlový; potrubí: jednovrstvé; materiál: PP; povrch: hladký; DN/OD = 110</t>
  </si>
  <si>
    <t>D 1.4.1.1-12 : 12</t>
  </si>
  <si>
    <t>28651652.AR</t>
  </si>
  <si>
    <t>Koleno plastové pro venkovní kanalizaci typ: jednoznačné; spoj: hrdlový; potrubí: jednovrstvé; materiál: PVC-U; povrch: hladký; jmenovitý úhel = 45,0 °; DN = 100; SDR 41,0; SN 8</t>
  </si>
  <si>
    <t>D 1.4.1.1-12 tvarovky neobsažené v základních položkách : 88</t>
  </si>
  <si>
    <t>28651657.AR</t>
  </si>
  <si>
    <t>Koleno plastové pro venkovní kanalizaci typ: jednoznačné; spoj: hrdlový; potrubí: jednovrstvé; materiál: PVC-U; povrch: hladký; jmenovitý úhel = 45,0 °; DN = 125; SDR 41,0; SN 8</t>
  </si>
  <si>
    <t>D 1.4.1.1-12 tvarovky neobsažené v základních položkách : 47</t>
  </si>
  <si>
    <t>28651662.AR</t>
  </si>
  <si>
    <t>Koleno plastové pro venkovní kanalizaci typ: jednoznačné; spoj: hrdlový; potrubí: jednovrstvé; materiál: PVC-U; povrch: hladký; jmenovitý úhel = 45,0 °; DN = 150; SDR 41,0; SN 8</t>
  </si>
  <si>
    <t>28651690.AR</t>
  </si>
  <si>
    <t>Spojka plastová pro venkovní kanalizaci typ: redukovaná excentrická; spoj: hrdlový; potrubí: jednovrstvé; materiál: PVC-U; povrch: hladký; DN = 125; DN2 = 100; SDR 41,0; SN 8</t>
  </si>
  <si>
    <t>28651692.AR</t>
  </si>
  <si>
    <t>Spojka plastová pro venkovní kanalizaci typ: redukovaná excentrická; spoj: hrdlový; potrubí: jednovrstvé; materiál: PVC-U; povrch: hladký; DN = 150; DN2 = 125; SDR 41,0; SN 8</t>
  </si>
  <si>
    <t>28651700.AR</t>
  </si>
  <si>
    <t>Odbočka plastová pro venkovní kanalizaci typ: jednoduchá, jednoznačná; spoj: hrdlový; potrubí: jednovrstvé; materiál: PVC-U; povrch: hladký; jmenovitý úhel = 45,0 °; DN = 100; SDR 41,0; SN 8</t>
  </si>
  <si>
    <t>28651701.AR</t>
  </si>
  <si>
    <t>Odbočka plastová pro venkovní kanalizaci typ: jednoduchá, redukovaná; spoj: hrdlový; potrubí: jednovrstvé; materiál: PVC-U; povrch: hladký; jmenovitý úhel = 45,0 °; DN = 125; DN3 = 100; SDR 41,0; SN 8</t>
  </si>
  <si>
    <t>D 1.4.1.1-12 tvarovky neobsažené v základních položkách : 13</t>
  </si>
  <si>
    <t>28651702.AR</t>
  </si>
  <si>
    <t>Odbočka plastová pro venkovní kanalizaci typ: jednoduchá, jednoznačná; spoj: hrdlový; potrubí: jednovrstvé; materiál: PVC-U; povrch: hladký; jmenovitý úhel = 45,0 °; DN = 125; SDR 41,0; SN 8</t>
  </si>
  <si>
    <t>28651703.AR</t>
  </si>
  <si>
    <t>Odbočka plastová pro venkovní kanalizaci typ: jednoduchá, redukovaná; spoj: hrdlový; potrubí: jednovrstvé; materiál: PVC-U; povrch: hladký; jmenovitý úhel = 45,0 °; DN = 150; DN3 = 100; SDR 41,0; SN 8</t>
  </si>
  <si>
    <t>D 1.4.1.1-12 tvarovky neobsažené v základních položkách : 5</t>
  </si>
  <si>
    <t>28651704.AR</t>
  </si>
  <si>
    <t>Odbočka plastová pro venkovní kanalizaci typ: jednoduchá, redukovaná; spoj: hrdlový; potrubí: jednovrstvé; materiál: PVC-U; povrch: hladký; jmenovitý úhel = 45,0 °; DN = 150; DN3 = 125; SDR 41,0; SN 8</t>
  </si>
  <si>
    <t>D 1.4.1.1-12 tvarovky neobsažené v základních položkách : 4</t>
  </si>
  <si>
    <t>28651705.AR</t>
  </si>
  <si>
    <t>Odbočka plastová pro venkovní kanalizaci typ: jednoduchá, jednoznačná; spoj: hrdlový; potrubí: jednovrstvé; materiál: PVC-U; povrch: hladký; jmenovitý úhel = 45,0 °; DN = 150; SDR 41,0; SN 8</t>
  </si>
  <si>
    <t>28651842.AR</t>
  </si>
  <si>
    <t>Kus čisticí plastový pro venkovní kanalizaci typ: přímý; spoj: hrdlový; potrubí: jednovrstvé; materiál: PVC-U; povrch: hladký; DN = 150; SDR 41,0; SN 8</t>
  </si>
  <si>
    <t>721176102R00</t>
  </si>
  <si>
    <t>Potrubí HT připojovací vnější průměr D 40 mm, tloušťka stěny 1,8 mm, DN 40</t>
  </si>
  <si>
    <t>včetně tvarovek, objímek. Bez zednických výpomocí.</t>
  </si>
  <si>
    <t>Potrubí včetně tvarovek.Dodavatel je povinen zakalkulovat veškeré zednické přípomoce</t>
  </si>
  <si>
    <t>D 1.4.1.1-12 : 8,9</t>
  </si>
  <si>
    <t>721176103R00</t>
  </si>
  <si>
    <t>Potrubí HT připojovací vnější průměr D 50 mm, tloušťka stěny 1,8 mm, DN 50</t>
  </si>
  <si>
    <t>D 1.4.1.1-12 : 7,6</t>
  </si>
  <si>
    <t>721176104R00</t>
  </si>
  <si>
    <t>Potrubí HT připojovací vnější průměr D 75 mm, tloušťka stěny 1,9 mm, DN 70</t>
  </si>
  <si>
    <t>D 1.4.1.1-12 : 2,3</t>
  </si>
  <si>
    <t>721176105R00</t>
  </si>
  <si>
    <t>Potrubí HT připojovací vnější průměr D 110 mm, tloušťka stěny 2,7 mm, DN 100</t>
  </si>
  <si>
    <t>D 1.4.1.1-12 : 5,3</t>
  </si>
  <si>
    <t>721176114R00</t>
  </si>
  <si>
    <t>Potrubí HT odpadní svislé vnější průměr D 75 mm, tloušťka stěny 1,9 mm, DN 70</t>
  </si>
  <si>
    <t>D 1.4.1.1-12 : 14,8</t>
  </si>
  <si>
    <t>721176115R00</t>
  </si>
  <si>
    <t>Potrubí HT odpadní svislé vnější průměr D 110 mm, tloušťka stěny 2,7 mm, DN 100</t>
  </si>
  <si>
    <t>D 1.4.1.1-12 : 19,4</t>
  </si>
  <si>
    <t>721176124R00</t>
  </si>
  <si>
    <t>Potrubí HT svodné (ležaté) v zemi vnější průměr D 75 mm, tloušťka stěny 2,7 mm, DN 70</t>
  </si>
  <si>
    <t>D 1.4.1.1-12 : 16,8</t>
  </si>
  <si>
    <t>721176125R00</t>
  </si>
  <si>
    <t>Potrubí HT svodné (ležaté) v zemi vnější průměr D 110 mm, tloušťka stěny 2,7 mm, DN 100</t>
  </si>
  <si>
    <t>D 1.4.1.1-12 : 9,3</t>
  </si>
  <si>
    <t>721176126R00</t>
  </si>
  <si>
    <t>Potrubí HT svodné (ležaté) v zemi vnější průměr D 125 mm, tloušťka stěny 3,1 mm, DN 125</t>
  </si>
  <si>
    <t>D 1.4.1.1-12 : 1,3</t>
  </si>
  <si>
    <t>721176144R00</t>
  </si>
  <si>
    <t>Potrubí HT dešťové (svislé) vnější průměr D 75 mm, tloušťka stěny 1,9 mm, DN 70</t>
  </si>
  <si>
    <t>D 1.4.1.1-12 : 3,5</t>
  </si>
  <si>
    <t>721176145R00</t>
  </si>
  <si>
    <t>Potrubí HT dešťové (svislé) vnější průměr D 110 mm, tloušťka stěny 2,7 mm, DN 100</t>
  </si>
  <si>
    <t>D 1.4.1.1-12 : 10,5</t>
  </si>
  <si>
    <t>721176222R00</t>
  </si>
  <si>
    <t>Potrubí KG svodné (ležaté) v zemi vnější průměr D 110 mm, tloušťka stěny 3,2 mm, DN 100</t>
  </si>
  <si>
    <t>D.1.4.1-12 KG 100 : 57</t>
  </si>
  <si>
    <t>721176223R00</t>
  </si>
  <si>
    <t>Potrubí KG svodné (ležaté) v zemi vnější průměr D 125 mm, tloušťka stěny 3,2 mm, DN 125</t>
  </si>
  <si>
    <t>D.1.4.1-12 KG 125 : 93,6</t>
  </si>
  <si>
    <t>721176224R00</t>
  </si>
  <si>
    <t>Potrubí KG svodné (ležaté) v zemi vnější průměr D 160 mm, tloušťka stěny 4,0 mm, DN 150</t>
  </si>
  <si>
    <t>D.1.4.1-12 KG 150 : 27,4</t>
  </si>
  <si>
    <t>721194104R00</t>
  </si>
  <si>
    <t>Zřízení přípojek na potrubí D 40 mm, materiál ve specifikaci</t>
  </si>
  <si>
    <t>vyvedení a upevnění odpadních výpustek,</t>
  </si>
  <si>
    <t>D 1.4.1.1-12 : 4+7+4</t>
  </si>
  <si>
    <t>721194107R00</t>
  </si>
  <si>
    <t>Zřízení přípojek na potrubí D 75 mm, materiál ve specifikaci</t>
  </si>
  <si>
    <t>D 1.4.1.1-12 : 7</t>
  </si>
  <si>
    <t>721194109R00</t>
  </si>
  <si>
    <t>Zřízení přípojek na potrubí D 110  mm, materiál ve specifikaci</t>
  </si>
  <si>
    <t>D 1.4.1.1-12 : 9</t>
  </si>
  <si>
    <t>721223424RT1</t>
  </si>
  <si>
    <t>Vpusť podlahová se zápachovou uzávěrkou průměr 50, 75 110 mm, se svislým odtokem,147x147mm/138x138mm, včetně dodávky materiálu</t>
  </si>
  <si>
    <t>D 1.4.1.1-12 VP100 : 11</t>
  </si>
  <si>
    <t>721273180R00</t>
  </si>
  <si>
    <t>Ventilační hlavice D 50, 75 mm, podomítkový přivzdušňovací ventil s vyjímatelnou funkční částí, stavební ochrannou zátkou a krytem, včetně dodávky materiálu</t>
  </si>
  <si>
    <t>+ pohledový kryt - barva dle výběru investora</t>
  </si>
  <si>
    <t>D 1.4.1.1-12 : 23</t>
  </si>
  <si>
    <t>721273200RT3</t>
  </si>
  <si>
    <t>Ventilační hlavice D 110 mm, souprava z PP</t>
  </si>
  <si>
    <t>D 1.4.1.1-12 : 3</t>
  </si>
  <si>
    <t>721290112R00</t>
  </si>
  <si>
    <t>Zkouška těsnosti kanalizace v objektech vodou, DN 200</t>
  </si>
  <si>
    <t>D 1.4.1.1-12 : 57+93,6+27,4+16,8+9,3+1,3+0,3+8,9+7,6+20,6+35,2</t>
  </si>
  <si>
    <t>998721101R00</t>
  </si>
  <si>
    <t>Přesun hmot pro vnitřní kanalizaci v objektech výšky do 6 m</t>
  </si>
  <si>
    <t>50 m vodorovně, měřeno od těžiště půdorysné plochy skládky do těžiště půdorysné plochy objektu</t>
  </si>
  <si>
    <t>55111867R</t>
  </si>
  <si>
    <t>ventil výtokový pro vodovod; venkovní nezámrzný, s přivzdušňovačem potrubí; DN 20 mm; ovládání manuální</t>
  </si>
  <si>
    <t>uzamykatelný</t>
  </si>
  <si>
    <t>55141112R</t>
  </si>
  <si>
    <t>ventil rohový pro vodovod, sanitu; kulový, rohový; DN 15 mm; pracovní teplota do 90 ° C; médium voda; 1/2" x 3/8"</t>
  </si>
  <si>
    <t>44</t>
  </si>
  <si>
    <t>631433203R</t>
  </si>
  <si>
    <t>pouzdro potrubní minerální vlákno; povrchová úprava Al fólie; vnitřní průměr 35,0 mm; tl. izolace 30,0 mm; provozní teplota  do 200 °C; tepelná vodivost (10°C) 0,0330 W/mK; tepelná vodivost (40°C) 0,037 W/mK; tepelná vodivost (50°C) 0,039 W/mK</t>
  </si>
  <si>
    <t>D 1.4.1.1-12 : 137,8*1,1</t>
  </si>
  <si>
    <t>631433204R</t>
  </si>
  <si>
    <t>pouzdro potrubní minerální vlákno; povrchová úprava Al fólie; vnitřní průměr 42,0 mm; tl. izolace 30,0 mm; provozní teplota  do 200 °C; tepelná vodivost (10°C) 0,0330 W/mK; tepelná vodivost (40°C) 0,037 W/mK; tepelná vodivost (50°C) 0,039 W/mK</t>
  </si>
  <si>
    <t>D 1.4.1.1-12 : 20,3*1,1</t>
  </si>
  <si>
    <t>631433304R</t>
  </si>
  <si>
    <t>pouzdro potrubní minerální vlákno; povrchová úprava Al fólie; vnitřní průměr 42,0 mm; tl. izolace 40,0 mm; provozní teplota  do 200 °C; tepelná vodivost (10°C) 0,0330 W/mK; tepelná vodivost (40°C) 0,037 W/mK; tepelná vodivost (50°C) 0,039 W/mK</t>
  </si>
  <si>
    <t>D 1.4.1.1-12 : 13*1,1</t>
  </si>
  <si>
    <t>722172411R00</t>
  </si>
  <si>
    <t>Potrubí z plastických hmot polypropylenové potrubí PP-R, D 20 mm, s 2,8 mm, PN 16, polyfúzně svařované, včetně zednických výpomocí</t>
  </si>
  <si>
    <t>včetně tvarovek, bez zednických výpomocí</t>
  </si>
  <si>
    <t>D 1.4.1.1-12 : 86,6</t>
  </si>
  <si>
    <t>722172412R00</t>
  </si>
  <si>
    <t>Potrubí z plastických hmot polypropylenové potrubí PP-R, D 25 mm, s 3,5 mm, PN 16, polyfúzně svařované, včetně zednických výpomocí</t>
  </si>
  <si>
    <t>D 1.4.1.1-12 : 51,2</t>
  </si>
  <si>
    <t>722172413R00</t>
  </si>
  <si>
    <t>Potrubí z plastických hmot polypropylenové potrubí PP-R, D 32 mm, s 4,4 mm, PN 16, polyfúzně svařované, včetně zednických výpomocí</t>
  </si>
  <si>
    <t>D 1.4.1.1-12 : 13</t>
  </si>
  <si>
    <t>722172414R00</t>
  </si>
  <si>
    <t>Potrubí z plastických hmot polypropylenové potrubí PP-R, D 40 mm, s 5,5 mm, PN 16, polyfúzně svařované, včetně zednických výpomocí</t>
  </si>
  <si>
    <t>D 1.4.1.1-12 : 20,3</t>
  </si>
  <si>
    <t>722178611R00</t>
  </si>
  <si>
    <t>Potrubí vícevrstvé z polypropylenu, polypropylenu s čedičovými vlákny a polypropylenu PP-RCT/ AL/ PP-R, D 20 mm, s 2,8 mm, S 3,2, polyfúzně svařované</t>
  </si>
  <si>
    <t>D 1.4.1.1-12 : 108,3</t>
  </si>
  <si>
    <t>722178612R00</t>
  </si>
  <si>
    <t>Potrubí vícevrstvé z polypropylenu, polypropylenu s čedičovými vlákny a polypropylenu PP-RCT/ AL/ PP-R, D 25 mm, s 2,8 mm, S 3,2, polyfúzně svařované</t>
  </si>
  <si>
    <t>D 1.4.1.1-12 : 20,2</t>
  </si>
  <si>
    <t>722178613R00</t>
  </si>
  <si>
    <t>Potrubí vícevrstvé z polypropylenu, polypropylenu s čedičovými vlákny a polypropylenu PP-RCT/ AL/ PP-R, D 32 mm, s 3,6 mm, S 3,2, polyfúzně svařované</t>
  </si>
  <si>
    <t>D 1.4.1.1-12 : 15,5</t>
  </si>
  <si>
    <t>722178614R00</t>
  </si>
  <si>
    <t>Potrubí vícevrstvé z polypropylenu, polypropylenu s čedičovými vlákny a polypropylenu PP-RCT/ AL/ PP-R, D 40 mm, s 4,5 mm, S 3,2, polyfúzně svařované</t>
  </si>
  <si>
    <t>D 1.4.1.1-12 : 20</t>
  </si>
  <si>
    <t>722178615R00</t>
  </si>
  <si>
    <t>Potrubí vícevrstvé z polypropylenu, polypropylenu s čedičovými vlákny a polypropylenu PP-RCT/ AL/ PP-R, D 50 mm, s 5,6 mm, S 3,2, polyfúzně svařované</t>
  </si>
  <si>
    <t>D 1.4.1.1-12 : 4</t>
  </si>
  <si>
    <t>722181211RT7</t>
  </si>
  <si>
    <t>Izolace vodovodního potrubí návleková z trubic z pěnového polyetylenu, tloušťka stěny 6 mm, d 22 mm</t>
  </si>
  <si>
    <t>722181211RT9</t>
  </si>
  <si>
    <t>Izolace vodovodního potrubí návleková z trubic z pěnového polyetylenu, tloušťka stěny 6 mm, d 28 mm</t>
  </si>
  <si>
    <t>722181211RU2</t>
  </si>
  <si>
    <t>Izolace vodovodního potrubí návleková z trubic z pěnového polyetylenu, tloušťka stěny 6 mm, d 35 mm</t>
  </si>
  <si>
    <t>722181212RW2</t>
  </si>
  <si>
    <t>Izolace vodovodního potrubí návleková z trubic z pěnového polyetylenu, tloušťka stěny 9 mm, d 45 mm</t>
  </si>
  <si>
    <t>722181212RW8</t>
  </si>
  <si>
    <t>Izolace vodovodního potrubí návleková z trubic z pěnového polyetylenu, tloušťka stěny 9 mm, d 54 mm</t>
  </si>
  <si>
    <t>722182004R00</t>
  </si>
  <si>
    <t>Montáž tepelné izolace potrubí samolepicí spoj nebo rychlouzávěr, přes DN 25 do DN 40</t>
  </si>
  <si>
    <t>D 1.4.1.1-12 : 137,8+20,3+13</t>
  </si>
  <si>
    <t>722190222R00</t>
  </si>
  <si>
    <t>Přípojka vodovodní pro pevné připojení z ocelových závitových pozinkovaných běžných trubek 11 353.0, pro pevné připojení, DN 20</t>
  </si>
  <si>
    <t>soubor</t>
  </si>
  <si>
    <t xml:space="preserve"> napojení OV : 1</t>
  </si>
  <si>
    <t>722190401R00</t>
  </si>
  <si>
    <t>Vyvedení a upevnění výpustek DN 15</t>
  </si>
  <si>
    <t>D 1.4.1.1-12 : 44</t>
  </si>
  <si>
    <t>722190402R00</t>
  </si>
  <si>
    <t>Vyvedení a upevnění výpustek DN 20</t>
  </si>
  <si>
    <t>10</t>
  </si>
  <si>
    <t>722190403R00</t>
  </si>
  <si>
    <t>Vyvedení a upevnění výpustek DN 25</t>
  </si>
  <si>
    <t>722202412R00</t>
  </si>
  <si>
    <t>Kohout kulový nerozebíratelný, spoj svařováním, D 20 mm, včetně dodávky materiálu</t>
  </si>
  <si>
    <t>D 1.4.1.1-12 : 2</t>
  </si>
  <si>
    <t>722202414R00</t>
  </si>
  <si>
    <t>Kohout kulový nerozebíratelný, spoj svařováním, D 32 mm, včetně dodávky materiálu</t>
  </si>
  <si>
    <t>D 1.4.1.1-12 : 1</t>
  </si>
  <si>
    <t>722202422R00</t>
  </si>
  <si>
    <t>Kohout kulový nerozebíratelný s vypouštěním, spoj svařováním, D 20 mm, včetně dodávky materiálu</t>
  </si>
  <si>
    <t>722202425R00</t>
  </si>
  <si>
    <t>Kohout kulový nerozebíratelný s vypouštěním, spoj svařováním, D 40 mm, včetně dodávky materiálu</t>
  </si>
  <si>
    <t>722202512R00</t>
  </si>
  <si>
    <t>Ventil přímý  , spoj svařováním, D 20 mm, včetně dodávky materiálu</t>
  </si>
  <si>
    <t>D 1.4.1.1-12 : 16</t>
  </si>
  <si>
    <t>722202513R00</t>
  </si>
  <si>
    <t>Ventil přímý  , spoj svařováním, D 25 mm, včetně dodávky materiálu</t>
  </si>
  <si>
    <t>D 1.4.1.1-12 : 8</t>
  </si>
  <si>
    <t>722202516R00</t>
  </si>
  <si>
    <t>Ventil přímý  , spoj svařováním, D 50 mm, včetně dodávky materiálu</t>
  </si>
  <si>
    <t>722212440R00</t>
  </si>
  <si>
    <t>Štítky orientační na zeď</t>
  </si>
  <si>
    <t>722220111R00</t>
  </si>
  <si>
    <t>Nástěnka nátrubková mosazná pro výtokový ventil, vnitřní závit, DN 15, PN 10, včetně dodávky materiálu</t>
  </si>
  <si>
    <t>D 1.4.1.1-12 : 13+31</t>
  </si>
  <si>
    <t>722220121R00</t>
  </si>
  <si>
    <t>Nástěnka nátrubková mosazná pro baterii, vnitřní závit, DN 15, PN 10, včetně dodávky materiálu</t>
  </si>
  <si>
    <t>D 1.4.1.1-12 VYL : 1</t>
  </si>
  <si>
    <t>7</t>
  </si>
  <si>
    <t>722229102R00</t>
  </si>
  <si>
    <t>Montáž armatury závitové s jedním závitem G 3/4"</t>
  </si>
  <si>
    <t>D 1.4.1.1-12 Nv : 3</t>
  </si>
  <si>
    <t>722231162R00</t>
  </si>
  <si>
    <t>Ventil vodovodní, pojistný, pružinový, litinový,  , DN 20, PN 16, včetně dodávky materiálu</t>
  </si>
  <si>
    <t>"Technické paramery dle PD"</t>
  </si>
  <si>
    <t>722234232R00</t>
  </si>
  <si>
    <t>Úpravna vody magnetická MÚV, vnitřní-vnitřní závit, DN 20, PN 10, včetně dodávky materiálu</t>
  </si>
  <si>
    <t>722237662R00</t>
  </si>
  <si>
    <t>Klapka vodovodní, zpětná, vodorovná, mosazná, vnitřní-vnitřní závit, DN 20, PN 16, včetně dodávky materiálu</t>
  </si>
  <si>
    <t>722237664R00</t>
  </si>
  <si>
    <t>Klapka vodovodní, zpětná, vodorovná, mosazná, vnitřní-vnitřní závit, DN 32, PN 12, včetně dodávky materiálu</t>
  </si>
  <si>
    <t>722237665R00</t>
  </si>
  <si>
    <t>Klapka vodovodní, zpětná, vodorovná, mosazná, vnitřní-vnitřní závit, DN 40, PN 12, včetně dodávky materiálu</t>
  </si>
  <si>
    <t>722265215R00</t>
  </si>
  <si>
    <t>Vodoměr domovní, závitový, jednovtokový, suchoběžný, DN 32, pro teplotu vody do 30°C, montáž horizontálně i vertikálně, jmenovitý průtok 6,0 m3/hod, PN 16, délka 260 mm</t>
  </si>
  <si>
    <t>722280106R00</t>
  </si>
  <si>
    <t>Tlakové zkoušky vodovodního potrubí do DN 32</t>
  </si>
  <si>
    <t>D 1.4.1.1-12 : 86,6+51,2+13+108,3+20,2+15,5</t>
  </si>
  <si>
    <t>722280107R00</t>
  </si>
  <si>
    <t>Tlakové zkoušky vodovodního potrubí přes DN 32 do DN 40</t>
  </si>
  <si>
    <t>D 1.4.1.1-12 : 20,3+20</t>
  </si>
  <si>
    <t>722280108R00</t>
  </si>
  <si>
    <t>Tlakové zkoušky vodovodního potrubí přes DN 40 do DN 50</t>
  </si>
  <si>
    <t>722290234R00</t>
  </si>
  <si>
    <t>Proplach a dezinfekce vodovodního potrubí do DN 80</t>
  </si>
  <si>
    <t>725819401R00</t>
  </si>
  <si>
    <t>Montáž ventilu rohového s trubičkou, G 1/2"</t>
  </si>
  <si>
    <t>trubičky připojovací jsou součástí dodávky baterií nebo ventilů</t>
  </si>
  <si>
    <t>73022</t>
  </si>
  <si>
    <t>Tlakoměr "Technické paramery dle PD"</t>
  </si>
  <si>
    <t>73242PC</t>
  </si>
  <si>
    <t>Čerpadlo  UP 20-14 "Technické paramery dle PD"</t>
  </si>
  <si>
    <t>734223821R00</t>
  </si>
  <si>
    <t>Ventil vyvažovací (regulační), s měřícími ventilky, přímý, mosazný, DN 15,  , PN 25, vnitřní-vnitřní, včetně dodávky materiálu</t>
  </si>
  <si>
    <t>800-731</t>
  </si>
  <si>
    <t>738129413R00</t>
  </si>
  <si>
    <t>Příslušenství solárních panelů expanzní nádoby  , objem 18 l, PN 10, včetně dodávky materiálu, Nádoba expanzní</t>
  </si>
  <si>
    <t>998722101R00</t>
  </si>
  <si>
    <t>Přesun hmot pro vnitřní vodovod v objektech výšky do 6 m</t>
  </si>
  <si>
    <t>28349014R</t>
  </si>
  <si>
    <t>Dvířka revizní použití: stavební otvor; funkce: klasické; šířka = 300 mm; výška = 300 mm; materiál: plast; počet křídel: 1</t>
  </si>
  <si>
    <t>D 1.4.1.1-12 : 15</t>
  </si>
  <si>
    <t>28696752R</t>
  </si>
  <si>
    <t>tlačítko ovládací plastové; pro ovládání zepředu; ovládací síla do 20,0 N; množství splachování 2; barva Bílá / pochromovaná lesklá / bílá</t>
  </si>
  <si>
    <t>1+7</t>
  </si>
  <si>
    <t>286967561R</t>
  </si>
  <si>
    <t>Systém předstěnový použití: záchod; pro zazdění mokrým procesem; šířka = 420 mm; výška = 1 080 mm; hl. = 120 mm</t>
  </si>
  <si>
    <t>286967582R</t>
  </si>
  <si>
    <t>Systém předstěnový použití: záchod; pro suchou instalaci (sádrokarton); šířka = 425 mm; výška = 1 120 mm; hl. = 170 mm</t>
  </si>
  <si>
    <t>286967601R</t>
  </si>
  <si>
    <t>systém předstěnový pro výlevku, pro nástěnnou armaturu; pro suchou instalaci (do sádrokartonu), pro zazdění mokrým procesem; h = 130,0 cm; š = 50,0 cm; hl = 8,3 cm</t>
  </si>
  <si>
    <t>551009T</t>
  </si>
  <si>
    <t>SLZN 46 Nerezový věšák kulatý, povrch matný "Technická specifikace dle PD"</t>
  </si>
  <si>
    <t>55145352R</t>
  </si>
  <si>
    <t>kombinace sprchová držák pevný; ruční sprcha d 68 mm; hadice 150 cm; povrch chrom</t>
  </si>
  <si>
    <t>55149002R</t>
  </si>
  <si>
    <t>držák toaletního papíru nerez; se zámkem a klíčem</t>
  </si>
  <si>
    <t>D 1.1.8 Z56 : 8</t>
  </si>
  <si>
    <t>55149010R</t>
  </si>
  <si>
    <t>zásobník na papírové ručníky; nerez</t>
  </si>
  <si>
    <t>D 1.1.8 Z55 : 5</t>
  </si>
  <si>
    <t>55149021R</t>
  </si>
  <si>
    <t>dávkovač tekutého mýdla nerez; obsah 1,25 l</t>
  </si>
  <si>
    <t>D 1.1.8 Z54 : 12</t>
  </si>
  <si>
    <t>55149062T</t>
  </si>
  <si>
    <t>Universum zrcadlo invalidní s páčkou 600 x 400 mm, nerez "Technická specifikace dle PD"</t>
  </si>
  <si>
    <t>D 1.1.8 Z39 : 7</t>
  </si>
  <si>
    <t>552313PC</t>
  </si>
  <si>
    <t>Jednodřez nerez bez odkapu</t>
  </si>
  <si>
    <t>D 1.4.1.1-12 Z63 : 8</t>
  </si>
  <si>
    <t>72501413PC</t>
  </si>
  <si>
    <t>Klozet závěsný -dodávka a montáž "Technická specifikace dle PD"</t>
  </si>
  <si>
    <t>7250142 PC</t>
  </si>
  <si>
    <t>Klozet závěsný ZTP-dodávka a montáž "Technická specifikace dle PD"</t>
  </si>
  <si>
    <t>sedátko antibakteriální,pomalé sklápění</t>
  </si>
  <si>
    <t>725017153R00</t>
  </si>
  <si>
    <t>Umyvadlo invalidní, bílé, šířka 640 mm, hloubka 550 mm</t>
  </si>
  <si>
    <t>D 1.4.1.1-12 Ui : 7</t>
  </si>
  <si>
    <t>7250171PC</t>
  </si>
  <si>
    <t>Umyvadlo  50 x 42 cm, bílé-dodávka a montáž "Technická specifikace dle PD"</t>
  </si>
  <si>
    <t>D 1.4.1.1-12 U : 4</t>
  </si>
  <si>
    <t>725019103R00</t>
  </si>
  <si>
    <t>Výlevka diturvitová s plastovou mřížkou, závěsná</t>
  </si>
  <si>
    <t>725119401R00</t>
  </si>
  <si>
    <t>Doplňky Montáž doplňků zařízení záchodů předstěnový systém</t>
  </si>
  <si>
    <t>D 1.4.1.1-12 WC : 1</t>
  </si>
  <si>
    <t>WCi : 7</t>
  </si>
  <si>
    <t>VYL : 1</t>
  </si>
  <si>
    <t>72524910Z40</t>
  </si>
  <si>
    <t>sprchová zástěna -dodávka a montáž "Technická specifikace dle PD"</t>
  </si>
  <si>
    <t>D 1.1.8 Z40 : 6</t>
  </si>
  <si>
    <t>72524910Z42</t>
  </si>
  <si>
    <t>sprchová zástěna zaměstnanci-dodávka a montáž "Technická specifikace dle PD"</t>
  </si>
  <si>
    <t>D 1.1.8 Z42 : 1</t>
  </si>
  <si>
    <t>725291123R00</t>
  </si>
  <si>
    <t>Invalidní program madlo jednoduché pevné, rozměr 500 mm, nerez</t>
  </si>
  <si>
    <t>D 1.1.8 Z37a : 3</t>
  </si>
  <si>
    <t>Z37b : 14</t>
  </si>
  <si>
    <t>725291125T00</t>
  </si>
  <si>
    <t>Madlo rovné nerez dl. 800 mm-dodávka a montáž "Technická specifikace dle PD"</t>
  </si>
  <si>
    <t>D 1.1.8  vstup : 3</t>
  </si>
  <si>
    <t>vnitřní : 8</t>
  </si>
  <si>
    <t>725291126T00</t>
  </si>
  <si>
    <t>Madlo rovné nerez dl. 600 mm-dodávka a montáž "Technická specifikace dle PD"</t>
  </si>
  <si>
    <t>D 1.1.8 : 6</t>
  </si>
  <si>
    <t>725291142R00</t>
  </si>
  <si>
    <t>Invalidní program madlo dvojité pevné, rozměr 813 mm, nerez</t>
  </si>
  <si>
    <t>D 1.1.8 37c : 7</t>
  </si>
  <si>
    <t>725291146R00</t>
  </si>
  <si>
    <t>Invalidní program madlo dvojité sklopné, rozměr 813 mm, nerez</t>
  </si>
  <si>
    <t>D 1.1.8 Z37c : 7</t>
  </si>
  <si>
    <t>Z 37a sprcha : 3</t>
  </si>
  <si>
    <t>725291175R00</t>
  </si>
  <si>
    <t>Invalidní program sedátko sklopné s opěrnou nohou,  , nerez</t>
  </si>
  <si>
    <t>D 1.1.8 Z41 : 3</t>
  </si>
  <si>
    <t>725299101R00</t>
  </si>
  <si>
    <t>Montáž koupelnových doplňků mýdelníků, držáků apod.</t>
  </si>
  <si>
    <t>80</t>
  </si>
  <si>
    <t>725319101R00</t>
  </si>
  <si>
    <t>Montáž dřezu jednoduchého</t>
  </si>
  <si>
    <t>D 1.1.8 Z63 : 8</t>
  </si>
  <si>
    <t>725334301R00</t>
  </si>
  <si>
    <t>Nálevka se sifonem PP DN 32</t>
  </si>
  <si>
    <t>rozměry: 78x55 mm, výška 100 mm</t>
  </si>
  <si>
    <t>72553Z53</t>
  </si>
  <si>
    <t>elektrický osoušeč D+M "Technická specifikace dle PD"</t>
  </si>
  <si>
    <t>D 1.1.8 Z53 : 3</t>
  </si>
  <si>
    <t>72553Z69</t>
  </si>
  <si>
    <t>Splachovací systém pro oddálené ovládání D+M "Technická specifikace dle PD"</t>
  </si>
  <si>
    <t>D 1.1.8 Z69 : 7</t>
  </si>
  <si>
    <t>72553Z97</t>
  </si>
  <si>
    <t>Madlo se zádovou opěrkou k WC D+M "Technická specifikace dle PD"</t>
  </si>
  <si>
    <t>D 1.1.8 Z97 : 7</t>
  </si>
  <si>
    <t>725814125R00</t>
  </si>
  <si>
    <t>Ventil  pračkový, mosazný, s prodloužením, DN 20, včetně dodávky materiálu</t>
  </si>
  <si>
    <t>D 1.4.1.1-12 : 2+2</t>
  </si>
  <si>
    <t>725823114RT1</t>
  </si>
  <si>
    <t>Baterie umyvadlové a dřezové dřezová, stojánková, ruční ovládání bez otvírání odpadu, standardní, včetně dodávky materiálu</t>
  </si>
  <si>
    <t>725823122T00</t>
  </si>
  <si>
    <t>Baterie umyvadlová stoján. ruční, vč. otvír.odpadu-dodávka a montáž "Technická specifikace dle PD"</t>
  </si>
  <si>
    <t>D 1.4.1.1-12 : 11</t>
  </si>
  <si>
    <t>725829201RT1</t>
  </si>
  <si>
    <t>Baterie umyvadlové a dřezové Baterie umyvadlové a dřezové dřezová nástěnná; výtok spodní; rozteč 80 až 120 mm; ovládání pákové; povrch chrom; ramínko kulaté ústí, otočné; 200 mm; kartuše s regulací teploty, včetně dodávky materiálu</t>
  </si>
  <si>
    <t>725845811RT1</t>
  </si>
  <si>
    <t>Baterie sprchová nástěnná, termostatická bez příslušenství, standardní, včetně dodávky materiálu</t>
  </si>
  <si>
    <t>725845R1</t>
  </si>
  <si>
    <t>Baterie sprchová nástěnná ruční dodávka a montáž "Technická specifikace dle PD"</t>
  </si>
  <si>
    <t>D 1.4.1.1-12 : 6</t>
  </si>
  <si>
    <t>725849302R00</t>
  </si>
  <si>
    <t>Baterie sprchová Montáž baterie sprchové držáku sprchy</t>
  </si>
  <si>
    <t>725850145R00</t>
  </si>
  <si>
    <t>Ventily odpadní pro klimatizační vzduchotechnické jednotky, odvody kondenzátu z komínů, materiál PP, odpad vodorovný; vodní zápach. uzávěrka, D 40 mm, včetnně dodávky materiálu</t>
  </si>
  <si>
    <t>725860182RT2</t>
  </si>
  <si>
    <t>Zápachová uzávěrka (sifon) pro zařizovací předměty D 40/50 mm; podomítková, pro pračky/myčky; PE; příslušenství přip. koleno,mont. krabice,krycí deska nerez, montážní kryt, nástěnka mosaz, montážní des, včetně dodávky materiálu</t>
  </si>
  <si>
    <t>725860201R00</t>
  </si>
  <si>
    <t>Zápachová uzávěrka (sifon) pro zařizovací předměty D 40, 50 mm x 6/4"; pro dřezy, PP; příslušenství přípojka pro pračku/myčku, včetně dodávky materiálu</t>
  </si>
  <si>
    <t>725860212RT1</t>
  </si>
  <si>
    <t>Zápachová uzávěrka (sifon) pro zařizovací předměty D 40, 50 mm; pro umyvadla; podomítková; PP; příslušenství vyjímatelná vložka, včetně dodávky materiálu</t>
  </si>
  <si>
    <t>725860254R00</t>
  </si>
  <si>
    <t>Zápachová uzávěrka (sifon) pro zařizovací předměty umyvadlová, oválná; chromovaný kov, včetně dodávky materiálu</t>
  </si>
  <si>
    <t>725989101R00</t>
  </si>
  <si>
    <t>Montáž dvířek kovových i plastových</t>
  </si>
  <si>
    <t>725R1</t>
  </si>
  <si>
    <t>Automatické dopouštění 5/4" dodávka a montáž</t>
  </si>
  <si>
    <t>998725101R00</t>
  </si>
  <si>
    <t>Přesun hmot pro zařizovací předměty v objektech výšky do 6 m</t>
  </si>
  <si>
    <t>892855115R00</t>
  </si>
  <si>
    <t>Kamerové prohlídky potrubí do 500 m</t>
  </si>
  <si>
    <t>splašková kanalizace DN 125 - DN 160 : 93,6+1,5+27,4+1,8</t>
  </si>
  <si>
    <t>dešťová kanalizace DN 125 - DN 160 : 11,5</t>
  </si>
  <si>
    <t>38638R1</t>
  </si>
  <si>
    <t>Revizní šachta RŠ č.1 dodávka a montáž "Technická specifkace dle PD"</t>
  </si>
  <si>
    <t>D 1.4.1.1-12 RŠ č.1 : 1</t>
  </si>
  <si>
    <t>59224347.AR</t>
  </si>
  <si>
    <t>prstenec vyrovnávací šachetní; betonový; TBW; DN = 625,0 mm; h = 60,0 mm; s = 120,00 mm</t>
  </si>
  <si>
    <t>D 1.4.1.1-12 ŠS1 : 1</t>
  </si>
  <si>
    <t>59224349.AR</t>
  </si>
  <si>
    <t>prstenec vyrovnávací šachetní; betonový; TBW; DN = 625,0 mm; h = 100,0 mm; s = 120,00 mm</t>
  </si>
  <si>
    <t>59224353.AR</t>
  </si>
  <si>
    <t>konus šachetní; železobetonový; TBR; d = 1 240,0 mm; DN = 1 000,0 mm; DN 2 = 625 mm; h = 580 mm; počet stupadel 2; ocelové s PE povlakem, kapsové</t>
  </si>
  <si>
    <t>5922436941T</t>
  </si>
  <si>
    <t>TBZ-Q.1 100/450 KOM tl.15cm</t>
  </si>
  <si>
    <t>Dno jednolité šachtové KOMPAKT -výroba na zakázku</t>
  </si>
  <si>
    <t>894421111RT1</t>
  </si>
  <si>
    <t>Osazení betonových dílců pro šachty podle DIN 4034 skruže rovné, o hmotnosti do 0,5 t</t>
  </si>
  <si>
    <t>na kroužek,</t>
  </si>
  <si>
    <t>D 1.4.1.1-12 ŠS1 : 3</t>
  </si>
  <si>
    <t>894421112R00</t>
  </si>
  <si>
    <t>Osazení betonových dílců pro šachty podle DIN 4034 skruže rovné, o hmotnosti do 1,4 t</t>
  </si>
  <si>
    <t>899102111RT2</t>
  </si>
  <si>
    <t>Osazení poklopů litinových a ocelových včetně dodávky poklopu litinového s rámem   čtyřhranného 600 x 600 mm</t>
  </si>
  <si>
    <t>998276101R00</t>
  </si>
  <si>
    <t>Přesun hmot pro trubní vedení z trub plastových nebo sklolaminátových v otevřeném výkopu</t>
  </si>
  <si>
    <t>vodovodu nebo kanalizace ražené nebo hloubené (827 1.1, 827 1.9, 827 2.1, 827 2.9), drobných objektů</t>
  </si>
  <si>
    <t>IO01-3 : (2,7+1,56)/2*0,85*11,5</t>
  </si>
  <si>
    <t>IO01-3 : 3*3*2,8</t>
  </si>
  <si>
    <t>ŠD1 : 1*1*2,5</t>
  </si>
  <si>
    <t>151101102R00</t>
  </si>
  <si>
    <t>Zřízení pažení a rozepření stěn rýh příložné  pro jakoukoliv mezerovitost, hloubky do 4 m</t>
  </si>
  <si>
    <t>IO01-3 : (2,7+1,56)/2*11,5</t>
  </si>
  <si>
    <t>IO01-3 nádrž : 3*4*2,8</t>
  </si>
  <si>
    <t>ŠD1 : 1*4*2,5</t>
  </si>
  <si>
    <t>151101112R00</t>
  </si>
  <si>
    <t>Odstranění pažení a rozepření rýh příložné , hloubky do 4 m</t>
  </si>
  <si>
    <t>48,52075*10</t>
  </si>
  <si>
    <t>včetně strojního přemístění materiálu pro zásyp ze vzdálenosti do 10 m od okraje zásypu</t>
  </si>
  <si>
    <t>IO01-3 : (2,25+1,11)/2*0,85*11,5</t>
  </si>
  <si>
    <t>-3,14*1,15*1,15*2,8</t>
  </si>
  <si>
    <t>-3,14*0,2*0,2*2,5</t>
  </si>
  <si>
    <t>IO01-3 : 11,5*0,85*0,35</t>
  </si>
  <si>
    <t>48,52075*1,9</t>
  </si>
  <si>
    <t xml:space="preserve">  IO01-3 : (2,25+1,11)/2*0,85*11,5</t>
  </si>
  <si>
    <t xml:space="preserve">  IO01-3 : 3*3*2,8</t>
  </si>
  <si>
    <t xml:space="preserve">  -3,14*1,15*1,15*2,8</t>
  </si>
  <si>
    <t xml:space="preserve">  ŠD1 : 1*1*2,5</t>
  </si>
  <si>
    <t xml:space="preserve">  -3,14*0,2*0,2*2,5</t>
  </si>
  <si>
    <t>32,18058*1,834</t>
  </si>
  <si>
    <t>894R1</t>
  </si>
  <si>
    <t>filtrační koš pro nátok D+M "Technické parametry dle PD"</t>
  </si>
  <si>
    <t>894R2</t>
  </si>
  <si>
    <t>čerpadlo pro plovoucí sání D+M "Technické parametry dle PD"</t>
  </si>
  <si>
    <t>894R3</t>
  </si>
  <si>
    <t>plovoucí sání D+M "Technické parametry dle PD"</t>
  </si>
  <si>
    <t>894R4</t>
  </si>
  <si>
    <t>šachta rozvodu vody D+M "Technické parametry dle PD"</t>
  </si>
  <si>
    <t>894R5</t>
  </si>
  <si>
    <t>montážní práce systému</t>
  </si>
  <si>
    <t>IO01-2,3 : 11,5*0,85*0,1</t>
  </si>
  <si>
    <t>452311141R00</t>
  </si>
  <si>
    <t>Podkladní a zajišťovací konstrukce z betonu desky pod potrubí, stoky a drobné objekty , z betonu prostého třídy C 16/20</t>
  </si>
  <si>
    <t>IO01-3 ŠD1 : 1*1*0,1</t>
  </si>
  <si>
    <t>nádrž : 3*3*0,15</t>
  </si>
  <si>
    <t>28611151.AR</t>
  </si>
  <si>
    <t>Trubka plastová pro venkovní kanalizaci spoj: hrdlový; potrubí: vícevrstvé; skladba: PVC-U - pěna - PVC-U; povrch: hladký; DN = 150; de = 160,0 mm; s = 4,0 mm; SDR 41,0; SN 4</t>
  </si>
  <si>
    <t>IO01-3 : 1</t>
  </si>
  <si>
    <t>28611153.AR</t>
  </si>
  <si>
    <t>IO01-3 : 2</t>
  </si>
  <si>
    <t>28611154.AR</t>
  </si>
  <si>
    <t>286R3</t>
  </si>
  <si>
    <t>Zátka RN s otvorem "Technické parametry dle PD"</t>
  </si>
  <si>
    <t>817354006T00</t>
  </si>
  <si>
    <t>Napojení potrubí  do stávajícího potrubí "Technické parametry dle PD"</t>
  </si>
  <si>
    <t>871313121R00</t>
  </si>
  <si>
    <t>Montáž potrubí z trub z plastů těsněných gumovým kroužkem  DN 150 mm</t>
  </si>
  <si>
    <t>v otevřeném výkopu ve sklonu do 20 %,</t>
  </si>
  <si>
    <t>IO01-3 : 11,5</t>
  </si>
  <si>
    <t>286971471R</t>
  </si>
  <si>
    <t>kroužek těsnicí pryž; šachtové roury a teleskopu; DN = 425,0 mm</t>
  </si>
  <si>
    <t>Hodnota z bývalého odkazu. : 1</t>
  </si>
  <si>
    <t>286971491R</t>
  </si>
  <si>
    <t>trubka plastová kanalizační PVC-U; korugovaná; D = 400,0 mm; l = 2 000,0 mm</t>
  </si>
  <si>
    <t>286971672R</t>
  </si>
  <si>
    <t>dno šachetní s výkyvnými hrdly; průtočné; PP; úhel odpadu 0 °; DN = 478,0 mm; l = 570 mm; š = 478 mm; h = 611 mm; DN žlabu 160 mm</t>
  </si>
  <si>
    <t>IO01-3 ŠD1 : 1</t>
  </si>
  <si>
    <t>55241701R</t>
  </si>
  <si>
    <t>poklop kanalizační do šachtové roury; DN šachty 425 mm; litinový; únosnost 1 500 kg</t>
  </si>
  <si>
    <t>59224175R</t>
  </si>
  <si>
    <t>prstenec betonový; DN = 625,0 mm; h = 60,0 mm; s = 120,00 mm</t>
  </si>
  <si>
    <t>IO01-3 RN : 2</t>
  </si>
  <si>
    <t>59226107R</t>
  </si>
  <si>
    <t>dno nádrže kruhové; železobeton; PNK; užitný objem 6,283 m3; DN 2 000 mm; h = 2 000,0 mm; f = 150 mm; pojížděné</t>
  </si>
  <si>
    <t>IO01-3 RN : 1</t>
  </si>
  <si>
    <t>592261220R</t>
  </si>
  <si>
    <t>deska zákrytová nádrže kruhová; pojížděná; železobeton; PNK; DN 2 200 mm; otvor kruhový 1x; d = 600 mm</t>
  </si>
  <si>
    <t>894421111R00</t>
  </si>
  <si>
    <t>894423114R00</t>
  </si>
  <si>
    <t>Osazení betonových dílců pro šachty podle DIN 4034 šachtového dna, o hmotnosti do 5 t</t>
  </si>
  <si>
    <t>IO01-3 RN deska : 1</t>
  </si>
  <si>
    <t>894423116R00</t>
  </si>
  <si>
    <t>Osazení betonových dílců pro šachty podle DIN 4034 šachtového dna, o hmotnosti do 7 t</t>
  </si>
  <si>
    <t>894432112R00</t>
  </si>
  <si>
    <t>Osazení plastových šachet revizních průměr 425 mm</t>
  </si>
  <si>
    <t>899102111R00</t>
  </si>
  <si>
    <t>Osazení poklopů litinových a ocelových o hmotnost jednotlivě přes 50  do 100 kg</t>
  </si>
  <si>
    <t>899103111RT2</t>
  </si>
  <si>
    <t>Osazení poklopů litinových a ocelových včetně dodávky poklopu litinového s rámem   kruhového D 600 mm</t>
  </si>
  <si>
    <t>IO01-4 : (2,1+1,5)/2*0,85*1,8</t>
  </si>
  <si>
    <t>IO01-4 : (2,1+1,5)/2*1,8*2</t>
  </si>
  <si>
    <t>IO01-4 : 2,754</t>
  </si>
  <si>
    <t>2,754*10</t>
  </si>
  <si>
    <t>IO01-4 : (1,65+1,05)/2*0,85*1,8</t>
  </si>
  <si>
    <t>IO01-4 : 1,8*0,85*0,45</t>
  </si>
  <si>
    <t>2,754*1,9</t>
  </si>
  <si>
    <t>IO01-4 : (1,65+1,05)/2*0,85*1,8*1,834</t>
  </si>
  <si>
    <t>IO01-4 : 1,8*0,85*0,1</t>
  </si>
  <si>
    <t>28611152.AR</t>
  </si>
  <si>
    <t>IO01-4 : 1</t>
  </si>
  <si>
    <t>IO01-4 : 1,8</t>
  </si>
  <si>
    <t>132201211R00</t>
  </si>
  <si>
    <t xml:space="preserve">Hloubení rýh šířky přes 60 do 200 cm do 100 m3, v hornině 3, hloubení strojně </t>
  </si>
  <si>
    <t>IO 01-6 : 20,5*0,8*1,61</t>
  </si>
  <si>
    <t>D1-04-2+D1-04-3</t>
  </si>
  <si>
    <t>IO 01-6 : 20,5*1,61*2</t>
  </si>
  <si>
    <t>IO 01-6 : 26,404*10</t>
  </si>
  <si>
    <t>IO 01-6 : 20,5*0,8*1,16</t>
  </si>
  <si>
    <t>Obsyp je třeba hutnit po stranách</t>
  </si>
  <si>
    <t>na min. hodnotu 94% PS. Obsyp potrubí do úrovně 30 cm nad vrcholem potrubí bude</t>
  </si>
  <si>
    <t>proveden z prosátého vytěženého materiálu (je třeba vyjádření odpovědného geologa stavby</t>
  </si>
  <si>
    <t>ke vhodnosti materiálu a dodavatele, či výrobce potrubí), popř. z písku.</t>
  </si>
  <si>
    <t>IO 01-6 : 20,5*0,8*0,3</t>
  </si>
  <si>
    <t>IO 01-6 : 26,404*1,9</t>
  </si>
  <si>
    <t>583423631R</t>
  </si>
  <si>
    <t>Kamenivo nestanovené drcené; frakce 0,0 až 63,0 mm</t>
  </si>
  <si>
    <t>IO 01-6 : 20,5*0,8*1,16*1,834</t>
  </si>
  <si>
    <t>IO 01-6 : 20,5*0,8*0,15</t>
  </si>
  <si>
    <t>42200740R</t>
  </si>
  <si>
    <t>poklop uliční typ těžký; šedá litina; použití pro vodu; vnitř.pr.D = 77 mm; D = 190,0 mm; výška 250 mm; pro: armatura pro domovní přípojku</t>
  </si>
  <si>
    <t>42200750R</t>
  </si>
  <si>
    <t>poklop uliční typ šoupátkový; šedá litina; použití pro vodu; vnitř.pr.D = 127 mm; D = 270,0 mm; výška 265 mm; pro: šoupátka</t>
  </si>
  <si>
    <t>IO 01-6 : 1</t>
  </si>
  <si>
    <t>42228258R</t>
  </si>
  <si>
    <t>šoupátko pro domovní přípojky pro vodovod; DN 2", (vnější pr. potrubí 63 mm); provedení -  na obou stranách s hrdlem ISO pro potrubí z PE; PN 16; L = 270 mm; médium pitná voda; těleso tvárná litina</t>
  </si>
  <si>
    <t>42273380R</t>
  </si>
  <si>
    <t>pas navrtávací tvárná litina; provedení univerzální, s přírubovým výstupem; PN 16; DN potrubí 100 mm; DN výstupu 50 mm; pro typ potrubí litina, ocel, azbestocementové</t>
  </si>
  <si>
    <t>42293250R</t>
  </si>
  <si>
    <t>souprava zemní teleskopická šoupátková; pro šoupátka a combi armatury; DN 50-100; krycí hloubka 1,3 - 1,8 m</t>
  </si>
  <si>
    <t>722219191R00</t>
  </si>
  <si>
    <t xml:space="preserve">Montáž zemních souprav  </t>
  </si>
  <si>
    <t>871211121R00</t>
  </si>
  <si>
    <t>Montáž potrubí z plastických hmot z tlakových trubek polyetylenových, vnějšího průměru 63 mm</t>
  </si>
  <si>
    <t>IO 01-6 : 20,5</t>
  </si>
  <si>
    <t>877212121R00</t>
  </si>
  <si>
    <t>Montáž elektrotvarovek přirážka za 1 spoj elektrotvarovky, vnějšího průměru 63 mm</t>
  </si>
  <si>
    <t>891241111R00</t>
  </si>
  <si>
    <t>Montáž vodovodních armatur na potrubí šoupátek v otevřeném výkopu nebo v šachtách s osazením zemní soupravy (bez poklopů), DN 80 mm</t>
  </si>
  <si>
    <t>Veškeré použité tvarovky a armatury musí být předem odsouhlaseny správcem vodovodu !</t>
  </si>
  <si>
    <t>891269111R00</t>
  </si>
  <si>
    <t>Montáž vodovodních armatur na potrubí navrtávacích pasů s ventilem Jt 1 Mpa na potrubí z trub osinkocementových, litinových, ocelových nebo plastických hmot, DN 100 mm</t>
  </si>
  <si>
    <t>892233111R00</t>
  </si>
  <si>
    <t>Proplach a desinfekce vodovodního potrubí DN od 40 do 70 mm</t>
  </si>
  <si>
    <t>napuštění a vypuštění vody, dodání vody a desinfekčního prostředku, náklady na bakteriologický rozbor vody,</t>
  </si>
  <si>
    <t>892241111R00</t>
  </si>
  <si>
    <t>Tlakové zkoušky vodovodního potrubí DN do 80 mm</t>
  </si>
  <si>
    <t>přísun, montáže, demontáže a odsunu zkoušecího čerpadla, napuštění tlakovou vodou a dodání vody pro tlakovou zkoušku,</t>
  </si>
  <si>
    <t>899401112R00</t>
  </si>
  <si>
    <t>Osazení poklopů litinových šoupátkových</t>
  </si>
  <si>
    <t>včetně podezdění</t>
  </si>
  <si>
    <t>899711122R00</t>
  </si>
  <si>
    <t>Výstražné fólie výstražná fólie pro kanalizaci, šířka 30 cm</t>
  </si>
  <si>
    <t>899731113R00</t>
  </si>
  <si>
    <t>Signalizační vodič CYY, 4 mm2</t>
  </si>
  <si>
    <t>731249322R00</t>
  </si>
  <si>
    <t>Montáž ocelových kotlů do 50 kW (100 kW) závěsných turbo s TUV, odkouření</t>
  </si>
  <si>
    <t>998731101R00</t>
  </si>
  <si>
    <t>Přesun hmot pro kotelny umístěné ve výšce (hloubce) do 6 m</t>
  </si>
  <si>
    <t>TČ</t>
  </si>
  <si>
    <t>Tepelné čerpadlo vzduch/voda typu split pracující s chladivem R410A-dodávka</t>
  </si>
  <si>
    <t>výkon tepelného čerpadla 10,91 kW při venkovní teplotě -17°C a teplotě topné vody 25°C při COP 2,56, tepelné čerpadlo vybaveno 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ekvitermní regulací s ovládacím panelem vestavěným ve vnitřní jednotce, topná křivka ekvitermní regulace bude nastavena na 26°C topné vody při venkovních -17°C (čidlo venkovní teploty bude vestavěno ve venkovní jednotce), oběhové čerpadlo nastaveno na nejvyšší otáčky, vnitřní jednotka vybavena elektroohřevem o výkonu 9 kW, maximální výstupní teplota topné vody 60°C, maximální venkovní provozní teplota -25°C, venkovní jednotka o rozměrech 1429x1080x532 mm a hmotnosti 138 kg osazena na konzole 0,5 m nad střechu, vnitřní jednotka 800x450x480 mm o hmotnosti 53 kg zavěšena na stěně, max. doporučené jištění venkovní jednotky 3x16 A, max. doporučené jištění vnitřní jednotky 3x16A, plnění chladiva provedeno dle předpisů výrobce, akustický výkon venkovní jednotky 67 dB(A)</t>
  </si>
  <si>
    <t>TČ2</t>
  </si>
  <si>
    <t>Uvedení tepelného čerpadla do provozu, vč. plnění chladiva</t>
  </si>
  <si>
    <t>soub</t>
  </si>
  <si>
    <t>732219315R00</t>
  </si>
  <si>
    <t>Montáž ohříváků vody zásobníkových stojatých, PN 0,6/0,6, do 1000 l</t>
  </si>
  <si>
    <t>732339103R00</t>
  </si>
  <si>
    <t>Nádoby expanzní tlakové Montáž nádob expanzních tlakových o obsahu 35 l</t>
  </si>
  <si>
    <t>732349101R00</t>
  </si>
  <si>
    <t>Nádoby válcové tlakové Montáž anuloidu I - průtok 4 m3/hod</t>
  </si>
  <si>
    <t>732429112R00</t>
  </si>
  <si>
    <t>Čerpadla teplovodní Montáž čerpadel teplovodních oběhových spirálních DN 40</t>
  </si>
  <si>
    <t>998732101R00</t>
  </si>
  <si>
    <t>Přesun hmot pro strojovny v objektech výšky do 6 m</t>
  </si>
  <si>
    <t>OČ1</t>
  </si>
  <si>
    <t>Mokroběžné oběhové čerpadlo se šroubením-dodávka</t>
  </si>
  <si>
    <t>EC motorem odolným proti zablokování a integrovanou elektronickou regulací výkonu, připojení DN40, nastavena křivka konstantního diferenčního tlaku odpovídající pracovnímu bodu 44,3 kPa při 3,56 m3/h</t>
  </si>
  <si>
    <t>TN</t>
  </si>
  <si>
    <t>Akumulační nádrž o objemu 120 l sloužící jako anuloid-dodávka</t>
  </si>
  <si>
    <t>nádrž dodána společně se zásobníkovým ohřívačem, jenž bude instalován na nádrži, nádrž opatřena tepelnou izolací dodávanou výrobcem</t>
  </si>
  <si>
    <t>ZO</t>
  </si>
  <si>
    <t>Zásobníkový ohřívač pro teplou vodu o objemu 400 l-dodávka</t>
  </si>
  <si>
    <t>přestupní plocha výměníku 4,2 m2, tepelná ztráta sáláním dle DIN 44532 1,14 kWh/24h, zásobník instalován na taktovací nádrži</t>
  </si>
  <si>
    <t>722181213R00</t>
  </si>
  <si>
    <t xml:space="preserve">Izolace vodovodního potrubí návleková z trubic z pěnového polyetylenu, tloušťka stěny 13 mm,  </t>
  </si>
  <si>
    <t>722181215R00</t>
  </si>
  <si>
    <t xml:space="preserve">Izolace vodovodního potrubí návleková z trubic z pěnového polyetylenu, tloušťka stěny 25 mm,  </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</si>
  <si>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</si>
  <si>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</si>
  <si>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</si>
  <si>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</si>
  <si>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</si>
  <si>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</si>
  <si>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733190107R00</t>
  </si>
  <si>
    <t>Tlakové zkoušky potrubí ocelových závitových, plastových, měděných přes DN 32 do DN 40</t>
  </si>
  <si>
    <t>998733101R00</t>
  </si>
  <si>
    <t>Přesun hmot pro rozvody potrubí v objektech výšky do 6 m</t>
  </si>
  <si>
    <t>CU.CHL</t>
  </si>
  <si>
    <t>Sdružené měděné potrubí 3/8" a 5/8", vč. izolace a komunikačního vodiče</t>
  </si>
  <si>
    <t>734209114R00</t>
  </si>
  <si>
    <t>Montáž závitové armatury se dvěma závity, G 3/4", bez dodávky materiálu</t>
  </si>
  <si>
    <t>734209115R00</t>
  </si>
  <si>
    <t>Montáž závitové armatury se dvěma závity, G 1", bez dodávky materiálu</t>
  </si>
  <si>
    <t>734209125R00</t>
  </si>
  <si>
    <t>Montáž závitové armatury se třemi závity, G 1", bez dodávky materiálu</t>
  </si>
  <si>
    <t>734215132R00</t>
  </si>
  <si>
    <t>Ventil automatický, odvzdušňovací, mosazný, PN 14, DN 10, včetně dodávky materiálu</t>
  </si>
  <si>
    <t>734235221R00</t>
  </si>
  <si>
    <t>Kohout kulový, mosazný, DN 15, PN 42, vnitřní-vnitřní, včetně dodávky materiálu</t>
  </si>
  <si>
    <t>734235223R00</t>
  </si>
  <si>
    <t>Kohout kulový, mosazný, DN 25, PN 35, vnitřní-vnitřní, včetně dodávky materiálu</t>
  </si>
  <si>
    <t>734235224R00</t>
  </si>
  <si>
    <t>Kohout kulový, mosazný, DN 32, PN 35, vnitřní-vnitřní, včetně dodávky materiálu</t>
  </si>
  <si>
    <t>734235225R00</t>
  </si>
  <si>
    <t>Kohout kulový, mosazný, DN 40, PN 35, vnitřní-vnitřní, včetně dodávky materiálu</t>
  </si>
  <si>
    <t>734245125R00</t>
  </si>
  <si>
    <t>Ventil zpětný, mosazný, DN 40, PN 10, vnitřní-vnitřní závit, včetně dodávky materiálu</t>
  </si>
  <si>
    <t>734293274R00</t>
  </si>
  <si>
    <t>Kohout kulový s filtrem, mosazný, DN 32, PN 16, vnitřní-vnitřní závit, včetně dodávky materiálu</t>
  </si>
  <si>
    <t>734295321R00</t>
  </si>
  <si>
    <t>Kohout kulový, napouštěcí a vypouštěcí, mosazný, DN 15, PN 10, včetně dodávky materiálu</t>
  </si>
  <si>
    <t>734411111R00</t>
  </si>
  <si>
    <t>Teploměr s ochranným pouzdrem přímý, typ 160, včetně dodávky materiálu</t>
  </si>
  <si>
    <t>734421150R00</t>
  </si>
  <si>
    <t>Tlakoměr deformační 0-10 MPa č. 53312, D 100, včetně dodávky materiálu</t>
  </si>
  <si>
    <t>998734101R00</t>
  </si>
  <si>
    <t>Přesun hmot pro armatury v objektech výšky do 6 m</t>
  </si>
  <si>
    <t>VV20</t>
  </si>
  <si>
    <t>Vyvažovací ventil šikmý DN20 kvs = 5,39 m3/h</t>
  </si>
  <si>
    <t>VV25</t>
  </si>
  <si>
    <t>Vyvažovací ventil šikmý DN25 kvs = 8,59 m3/h</t>
  </si>
  <si>
    <t>735171313R00</t>
  </si>
  <si>
    <t>Otopná tělesa koupelnová trubkové otopné těleso rovné, spodní zdola dolů nebo oboustranné shora dolů připojení, výška 1820 mm, šířka 450 mm, průměr trubek 20 mm, objem tělesa 6,8 l, včetně dodávky materiálu</t>
  </si>
  <si>
    <t>998735101R00</t>
  </si>
  <si>
    <t>Přesun hmot pro otopná tělesa v objektech výšky do 6 m</t>
  </si>
  <si>
    <t>28600413R</t>
  </si>
  <si>
    <t>trubka ochranná PE; vrapová; pro trubku 18x2,0 mm; barva černá</t>
  </si>
  <si>
    <t>286004532R</t>
  </si>
  <si>
    <t>oblouk fixační pro potrubí 15-18 mm; plastový; ohyb 90 °</t>
  </si>
  <si>
    <t>736332111R00</t>
  </si>
  <si>
    <t>Podlahové vytápění/chlazení - podkladní systém systémová deska, celková tlouštka desky 50 mm, rozteč ukládání potrubí násobky 75 mm, pro potrubí D 15-18 mm, včetně dodávky materiálu</t>
  </si>
  <si>
    <t>736332911R00</t>
  </si>
  <si>
    <t>Podlahové vytápění/chlazení - podkladní systém příslušenství dilatační profil, včetně dodávky materiálu</t>
  </si>
  <si>
    <t>736333114RT2</t>
  </si>
  <si>
    <t>Podlahové vytápění/chlazení polybutenové potrubí PB, montáž do systémové desky, rozteč 75 mm, D 15 mm, s 1,5 mm, včetně dodávky materiálu</t>
  </si>
  <si>
    <t>736333114RT5</t>
  </si>
  <si>
    <t>Podlahové vytápění/chlazení polybutenové potrubí PB, montáž do systémové desky, rozteč 150 mm, D 15 mm, s 1,5 mm, včetně dodávky materiálu</t>
  </si>
  <si>
    <t>736333114RT8</t>
  </si>
  <si>
    <t>Podlahové vytápění/chlazení polybutenové potrubí PB, montáž do systémové desky, rozteč 225 mm, D 15 mm, s 1,5 mm, včetně dodávky materiálu</t>
  </si>
  <si>
    <t>736336305R00</t>
  </si>
  <si>
    <t>Podlahové vytápění/chlazení - (rozdělovače/sběrače) sestava rozdělovač / sběrač, osazena integrovanými násuvnými spojkami 15 mm, průtokoměry,odvzdušňovací a plnící soupravou, včetně konzoly, bez skříně, 6 cestný, stranový výstupy DN 25,  , včetně dodávky materiálu</t>
  </si>
  <si>
    <t>736336308R00</t>
  </si>
  <si>
    <t>Podlahové vytápění/chlazení - (rozdělovače/sběrače) sestava rozdělovač / sběrač, osazena integrovanými násuvnými spojkami 15 mm, průtokoměry,odvzdušňovací a plnící soupravou, včetně konzoly, bez skříně, 9 cestný, stranový výstupy DN 25,  , včetně dodávky materiálu</t>
  </si>
  <si>
    <t>736336312R00</t>
  </si>
  <si>
    <t>Podlahové vytápění/chlazení - (rozdělovače/sběrače) sestava rozdělovač / sběrač, osazena integrovanými násuvnými spojkami 15 mm, průtokoměry,odvzdušňovací a plnící soupravou, včetně konzoly, bez skříně, 12 cestný, stranový výstupy DN 25,  , včetně dodávky materiálu</t>
  </si>
  <si>
    <t>736336812R00</t>
  </si>
  <si>
    <t>Podlahové vytápění/chlazení - (rozdělovače/sběrače) skřín podomítková, šířka 680 mm, výška stavitelná 690-830 mm, hloubka 110 mm, včetně dodávky materiálu</t>
  </si>
  <si>
    <t>736336813R00</t>
  </si>
  <si>
    <t>Podlahové vytápění/chlazení - (rozdělovače/sběrače) skřín podomítková, šířka 830 mm, výška stavitelná 690-830 mm, hloubka 110 mm, včetně dodávky materiálu</t>
  </si>
  <si>
    <t>736336814R00</t>
  </si>
  <si>
    <t>Podlahové vytápění/chlazení - (rozdělovače/sběrače) skřín podomítková, šířka 1030 mm, výška stavitelná 690-830 mm, hloubka 110 mm, včetně dodávky materiálu</t>
  </si>
  <si>
    <t>736336911R00</t>
  </si>
  <si>
    <t>Podlahové vytápění/chlazení - (rozdělovače/sběrače) příslušenství svěrné šroubení eurokonus DN 20, D 15 x 1,5 mm, včetně dodávky materiálu</t>
  </si>
  <si>
    <t>736336921R00</t>
  </si>
  <si>
    <t>Podlahové vytápění/chlazení - (rozdělovače/sběrače) příslušenství uzavírací kulový kohout, DN 25, včetně dodávky materiálu</t>
  </si>
  <si>
    <t>998736101R00</t>
  </si>
  <si>
    <t>Přesun hmot pro podlahové vytápění v objektech výšky do 6 m</t>
  </si>
  <si>
    <t>Pol__0001</t>
  </si>
  <si>
    <t>Větrací kompaktní jednotka ve vnitřním provedení o výkonu 950 m3/h-dodávka a montáž</t>
  </si>
  <si>
    <t>rychlost ve volném průřezu jednotky 1,23 m/s, protiproudým deskovým rekuperátorem, účinnost rekuperátoru 86% suchátepelná účinnost 73%, elektrickým externím potrubním ohřívačem o výkonu 2 kW s pulzní regulací, ohřívač řízen z regulace VZDT jednotky, jednostupňovou filtrací třídy M5 (ISO Coarse 80%) s kapsovými filtry na odtahu a kapsovými filtry F7 (ISO ePM 10 75%) na přívodu, EC ventilátory o max. celkovém příkonu 1 kW a SFPAHU = 1 547 W/m3s, jednotka splňuje Eco-design 2018 dle směrnice EU 1253/2014, hmotnost jednotky 299 kg, plášť jednotky opatřen tepelnou izolací tloušťky 50 mm, vlastnosti opláštění dle ČSN EN 1886: mechanická stabilita D1 (M), netěsnost pláště L1 (M), netěsnost mezi rámem a filtrem &lt;0,5% (F9), termická izolace T2, faktor tepelných mostů TB2, povrchová úprava plechu panelu vnitřního pláště VZT jednotek z ocelového plechu kontinuálně žárově zinkovaného ČSN EN 10 346 Z275 g/m2, korozivní odolnost pro prostředí C2 dle ČSN EN ISO 14713, povrchová úprava plechu vnějšího pláště VZT jednotky z ocelového plechu kontinuálně žárově zinkovaného ČSN EN 10 346 Z275 g/m2 + polyesterový lak 25 mm, korozivní odolnost pro prostředí C2 dle ČSN EN ISO 147713, na hrdlech vedeného do venkovního prostředí osazeny uzavírací klapky se servopohony, osazena vlastní systémovou regulací dodávanou výrobcem jednotky s komunikací Modbus TCP, provozní stavy jednotky nastavovány z nadřazeného systému MaR, výpočtový software výrobce pro návrh VZT jednotky validován nezávislou autoritou</t>
  </si>
  <si>
    <t>Pol__0002</t>
  </si>
  <si>
    <t>Elektrickým externí potrubní ohřívač 400x200 mm o výkonu 2 kW-dodávka a montáž</t>
  </si>
  <si>
    <t>s pulzní regulací, ohřívač řízen z regulace VZDT jednotky</t>
  </si>
  <si>
    <t>Pol__0003</t>
  </si>
  <si>
    <t>Potrubní ventilátor o výkonu 400 m3/h pří 100 Pa pro kruhové potrubí d160 mm -dodávka a montáž</t>
  </si>
  <si>
    <t>s EC motorem a oběžným kolem s dozadu zahnutými lopatkami, ventilátor osazen potenciometrem pro 100% regulaci otáček, el. připojení 230 V 0,701 A, hmotnost 3,3 kg, ventilátor spínán nadřazeným systémem MaR dle teploty ve větrané místnosti</t>
  </si>
  <si>
    <t>Pol__0004</t>
  </si>
  <si>
    <t>Buňkový tlumič hluku 500x250 mm dl. 1 m, tvořený buňkami 250x500x1000 mm,dodávka a montáž</t>
  </si>
  <si>
    <t>tlumič z pozinkovaného plechu s absorpční výplní z nehořlavého zvukoizolačního materiálu odděleného od proudícího média netkanou kašírovanou textílií, tlumič osazen náběhy na obou koncích</t>
  </si>
  <si>
    <t>Pol__0005</t>
  </si>
  <si>
    <t>Buňkový tlumič hluku 500x250 mm dl. 1,5 m, tvořený buňkami 250x500x1000 mm-dodávka amontáž</t>
  </si>
  <si>
    <t>Pol__0006</t>
  </si>
  <si>
    <t>Kruhový tlumič hluku d160 mm dl. 600 mm,dodávka a montáž</t>
  </si>
  <si>
    <t>tlumič z pozinkovaného plechu s absorpční výplní z nehořlavého zvukoizolačního materiálu odděleného od proudícího média netkanou kašírovanou textílií a perforovaným plechem</t>
  </si>
  <si>
    <t>Pol__0007</t>
  </si>
  <si>
    <t>Regulátor variabilního průtoku vzduchu d125 mm -dodávka a montáž</t>
  </si>
  <si>
    <t>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t>
  </si>
  <si>
    <t>Pol__0008</t>
  </si>
  <si>
    <t>Regulátor variabilního průtoku vzduchu d160 mm-dodávka a montáž</t>
  </si>
  <si>
    <t>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 řízení bude řešeno na základě požadavků nadřazené regulace viz samostatná dokumentace MaR</t>
  </si>
  <si>
    <t>Pol__0009</t>
  </si>
  <si>
    <t>Ocelové pozinkované čtyřhranné potrubí spojované na příruby - přímé trouby-dodávka a montáž</t>
  </si>
  <si>
    <t xml:space="preserve">m2    </t>
  </si>
  <si>
    <t>Pol__0010</t>
  </si>
  <si>
    <t>Ocelové pozinkované čtyřhranné potrubí spojované na příruby - tvarovky-dodávka a montáž</t>
  </si>
  <si>
    <t>Pol__0011</t>
  </si>
  <si>
    <t>Ocelové pozinkované kruhové spiro potrubí d100 mm spojované na vsuvky, vč. 30% tvarovek, -dodávka a montáž</t>
  </si>
  <si>
    <t>Pol__0012</t>
  </si>
  <si>
    <t>Ocelové pozinkované kruhové spiro potrubí d125 mm spojované na vsuvky, vč. 30% tvarovek, -dodávka a montáž</t>
  </si>
  <si>
    <t>Pol__0013</t>
  </si>
  <si>
    <t>Ocelové pozinkované kruhové spiro potrubí d160 mm spojované na vsuvky, vč. 30% tvarovek, -dodávka a montáž</t>
  </si>
  <si>
    <t>Pol__0014</t>
  </si>
  <si>
    <t>Al hadice d100 mm vč. 25-ti mm protihlukové izolace-dodávka a montáž</t>
  </si>
  <si>
    <t>Pol__0015</t>
  </si>
  <si>
    <t>Al hadice d125 mm vč. 25-ti mm protihlukové izolace-dodávka a montáž</t>
  </si>
  <si>
    <t>Pol__0016</t>
  </si>
  <si>
    <t>Ohebný tlumič hluku d125 mm dl. 1 m -dodávka a montáž</t>
  </si>
  <si>
    <t>tvořený z vnitřní hadice z netkané textílie, tepelně hlukovou izolací tl. 25 mm překrytou vnějším pláštěm z laminovaného hliníku, připojovací hrdla z pozinkovaného plechu</t>
  </si>
  <si>
    <t>Pol__0017</t>
  </si>
  <si>
    <t>Ohebný tlumič hluku d160 mm dl. 1 m-dodávka a montáž</t>
  </si>
  <si>
    <t>Pol__0018</t>
  </si>
  <si>
    <t>Kovový talířový ventil d100 mm -dodávka a montáž</t>
  </si>
  <si>
    <t>skládající se z těla ventilu a ploché čelní desky ve tvaru kruh, čtverec s mírně vyklenutými okraji, čtverec, super elipsa a obdélník, konkrétní tvar dle požadavku architekta</t>
  </si>
  <si>
    <t>Pol__0019</t>
  </si>
  <si>
    <t>Kovový talířový ventil d125 mm -dodávka a montáž</t>
  </si>
  <si>
    <t>Pol__0020</t>
  </si>
  <si>
    <t>Vyústka komfortní jednořadá 225x75 mm vč. regulace R1, povrchová úprava eloxovaný hliník, dodávka a montáž</t>
  </si>
  <si>
    <t>Pol__0021</t>
  </si>
  <si>
    <t>Vyústka komfortní jednořadá 325x75 mm vč. regulace R1, povrchová úprava eloxovaný hliník, dodávka a montáž</t>
  </si>
  <si>
    <t>Pol__0022</t>
  </si>
  <si>
    <t>Vyústka komfortní dvouřadá 325x75 mm vč. regulace R1, povrchová úprava eloxovaný hliník, dodávka a montáž</t>
  </si>
  <si>
    <t>Pol__0023</t>
  </si>
  <si>
    <t>Rastrová mřížka 225x225 mm tvořená hliníkovým rastrovým profilem 13x13 mm vč. atypického plenumboxu, a regulace R1-dodávka a montáž</t>
  </si>
  <si>
    <t>Pol__0024</t>
  </si>
  <si>
    <t>Štěrbinová výusť dl. 300 mm s plenumboxem pro horizontální připojení d100 mm, dodávka a montáž</t>
  </si>
  <si>
    <t>Pol__0025</t>
  </si>
  <si>
    <t>Štěrbinová výusť dl. 450 mm s plenumboxem pro horizontální připojení d125 mm-dodávka a montáž</t>
  </si>
  <si>
    <t>Pol__0026</t>
  </si>
  <si>
    <t>Zpětná klapka motýlková d160 mm-dodávka a montáž</t>
  </si>
  <si>
    <t>Pol__0027</t>
  </si>
  <si>
    <t>Příprava pro osazení digestoře ukončením zaslepeného potrubí</t>
  </si>
  <si>
    <t>Pol__0028</t>
  </si>
  <si>
    <t>Ukončení potrubí sítem 20x20 mm-dodávka a montáž</t>
  </si>
  <si>
    <t>Pol__0029</t>
  </si>
  <si>
    <t>Izolace potrubí minerální vatou tl. 40 mm-dodávka a montáž</t>
  </si>
  <si>
    <t>Pol__0030</t>
  </si>
  <si>
    <t>Oplechování izolace Pz plechem proti působení vnějších vlivů-dodávka a montáž</t>
  </si>
  <si>
    <t>Pol__0031</t>
  </si>
  <si>
    <t>Montážní, spojovací a těsnící materiál</t>
  </si>
  <si>
    <t>Pol__0033</t>
  </si>
  <si>
    <t>Lešení, jeřáby a pomocné konstrukce</t>
  </si>
  <si>
    <t>Pol__0035</t>
  </si>
  <si>
    <t>Komplexní zkoušky</t>
  </si>
  <si>
    <t>Elektroměrový rozvaděč, 3F, 2 tarifní, ČEZ, FVE viz schéma</t>
  </si>
  <si>
    <t>Elektroměrový rozvaděč, 3F, 2 tarifní, ČEZ viz. Schéma</t>
  </si>
  <si>
    <t>Montáž rozvaděče + vybavení</t>
  </si>
  <si>
    <t>Rozvaděč RH vč. vybavení viz schéma</t>
  </si>
  <si>
    <t>Montáž rozvaděče + zakončení kabelů v rozvaděči</t>
  </si>
  <si>
    <t>220261664R00</t>
  </si>
  <si>
    <t>Hrubá výplň drážky</t>
  </si>
  <si>
    <t>POL1_9</t>
  </si>
  <si>
    <t>220261665R00</t>
  </si>
  <si>
    <t>Začištění drážky, konečná úprava</t>
  </si>
  <si>
    <t>345715364R</t>
  </si>
  <si>
    <t>krabice elektroinstalační do dutých stěn (sádrokartonu); univerzální; mat. PVC samozhášivé; teplot.rozsah -5 až 60 °C; určeno pro rozvody s napětím 400 V a proudem max. 16 A; rozměry-průměr,hloubka 73, 70 mm</t>
  </si>
  <si>
    <t>POL3_</t>
  </si>
  <si>
    <t>368+20</t>
  </si>
  <si>
    <t>Montáž krabice do zdiva vč. vykroužení a sádrování</t>
  </si>
  <si>
    <t>Odkaz na mn. položky pořadí 28 : 388,00000</t>
  </si>
  <si>
    <t>CYKY-J 3x1,5 mm2</t>
  </si>
  <si>
    <t>Zhotovení drážky ve zdi cihlové</t>
  </si>
  <si>
    <t>Uložení kabelu ve zdivu</t>
  </si>
  <si>
    <t>Uložení ve stavební dutině/ podlaze nebo SDK</t>
  </si>
  <si>
    <t>CYKY-O 3x1,5 mm2</t>
  </si>
  <si>
    <t>CYKY-J 5x1,5 mm2</t>
  </si>
  <si>
    <t>Protažení kabelu chráničkou</t>
  </si>
  <si>
    <t>CYKY-J 3x2,5 mm2</t>
  </si>
  <si>
    <t>Pol__0032</t>
  </si>
  <si>
    <t>Datový kabel STP/FTP CAT 6A</t>
  </si>
  <si>
    <t>Pol__0034</t>
  </si>
  <si>
    <t>Uložení ohebné chráničky 25mm do zdi</t>
  </si>
  <si>
    <t>Pol__0036</t>
  </si>
  <si>
    <t>Pol__0039</t>
  </si>
  <si>
    <t>Pol__0040</t>
  </si>
  <si>
    <t>Datový kabel STP/FTP CAT 6 - data</t>
  </si>
  <si>
    <t>Pol__0041</t>
  </si>
  <si>
    <t>Pol__0042</t>
  </si>
  <si>
    <t>Pol__0043</t>
  </si>
  <si>
    <t>Pol__0046</t>
  </si>
  <si>
    <t>Pol__0047</t>
  </si>
  <si>
    <t>Koaxiální kabel 75?</t>
  </si>
  <si>
    <t>Pol__0048</t>
  </si>
  <si>
    <t>Pol__0049</t>
  </si>
  <si>
    <t>Pol__0050</t>
  </si>
  <si>
    <t>Sykfy 2x2x0,5</t>
  </si>
  <si>
    <t>Pol__0051</t>
  </si>
  <si>
    <t>Uložení ohebné chráničky 16mm do zdi</t>
  </si>
  <si>
    <t>Pol__0052</t>
  </si>
  <si>
    <t>Pol__0053</t>
  </si>
  <si>
    <t>Pol__0056</t>
  </si>
  <si>
    <t>Pol__0057</t>
  </si>
  <si>
    <t>Datový kabel STP/FTP CAT 5E - EZS</t>
  </si>
  <si>
    <t>Pol__0058</t>
  </si>
  <si>
    <t>Uložení ohebné chráničky 20mm do zdi</t>
  </si>
  <si>
    <t>Pol__0059</t>
  </si>
  <si>
    <t>Pol__0060</t>
  </si>
  <si>
    <t>Pol__0063</t>
  </si>
  <si>
    <t>Pol__0064</t>
  </si>
  <si>
    <t>CYKY-J 5x4mm2</t>
  </si>
  <si>
    <t>Pol__0065</t>
  </si>
  <si>
    <t>Pol__0066</t>
  </si>
  <si>
    <t>Pol__0069</t>
  </si>
  <si>
    <t>Pol__0070</t>
  </si>
  <si>
    <t>CYKY-J 5x6mm2</t>
  </si>
  <si>
    <t>Pol__0071</t>
  </si>
  <si>
    <t>Pol__0072</t>
  </si>
  <si>
    <t>Pol__0073</t>
  </si>
  <si>
    <t>PRAFlaDur-O 3x1,5 RE P60-R</t>
  </si>
  <si>
    <t>Pol__0074</t>
  </si>
  <si>
    <t>Pol__0075</t>
  </si>
  <si>
    <t>Pol__0076</t>
  </si>
  <si>
    <t>Pol__0079</t>
  </si>
  <si>
    <t>Pol__0080</t>
  </si>
  <si>
    <t>CYKY-J 5x2,5 mm2</t>
  </si>
  <si>
    <t>Pol__0081</t>
  </si>
  <si>
    <t>Pol__0082</t>
  </si>
  <si>
    <t>Pol__0085</t>
  </si>
  <si>
    <t>Pol__0086</t>
  </si>
  <si>
    <t>Silový vodič H07V-U 4,00 zelenožlutá (CY)</t>
  </si>
  <si>
    <t>Pol__0087</t>
  </si>
  <si>
    <t>Pol__0088</t>
  </si>
  <si>
    <t>Pol__0089</t>
  </si>
  <si>
    <t>Silový vodič H07V-K 6,00 žlutozelená</t>
  </si>
  <si>
    <t>Pol__0090</t>
  </si>
  <si>
    <t>Pol__0091</t>
  </si>
  <si>
    <t>Pol__0092</t>
  </si>
  <si>
    <t>CYKY-J 3x4</t>
  </si>
  <si>
    <t>Pol__0093</t>
  </si>
  <si>
    <t>Pol__0094</t>
  </si>
  <si>
    <t>JYTY 4x1</t>
  </si>
  <si>
    <t>Pol__0095</t>
  </si>
  <si>
    <t>Pol__0096</t>
  </si>
  <si>
    <t>TREE kabel</t>
  </si>
  <si>
    <t>Pol__0097</t>
  </si>
  <si>
    <t>Pol__0098</t>
  </si>
  <si>
    <t>CYKY-J 5x10</t>
  </si>
  <si>
    <t>Pol__0099</t>
  </si>
  <si>
    <t>Uložení ohebné chráničky 50mm do země</t>
  </si>
  <si>
    <t>Pol__0100</t>
  </si>
  <si>
    <t>Pol__0101</t>
  </si>
  <si>
    <t>CYKY-J 4x10</t>
  </si>
  <si>
    <t>Pol__0102</t>
  </si>
  <si>
    <t>Uložení ohebné chráničky 75mm do země</t>
  </si>
  <si>
    <t>Pol__0103</t>
  </si>
  <si>
    <t>Pol__0104</t>
  </si>
  <si>
    <t>CYKY-J 4x16</t>
  </si>
  <si>
    <t>Pol__0105</t>
  </si>
  <si>
    <t>Pol__0106</t>
  </si>
  <si>
    <t>Pol__0107</t>
  </si>
  <si>
    <t>Mikrotrubička 10/5,5</t>
  </si>
  <si>
    <t>Pol__0108</t>
  </si>
  <si>
    <t>Pol__0109</t>
  </si>
  <si>
    <t>Pol__0110</t>
  </si>
  <si>
    <t>Venkovní instalační kabel CAT6 FTP PE Fca černý</t>
  </si>
  <si>
    <t>Pol__0111</t>
  </si>
  <si>
    <t>Pol__0112</t>
  </si>
  <si>
    <t>Pol__0113</t>
  </si>
  <si>
    <t>Koaxiální kabel venkovní</t>
  </si>
  <si>
    <t>Pol__0114</t>
  </si>
  <si>
    <t>Uložení ohebné chráničky 50</t>
  </si>
  <si>
    <t>Pol__0115</t>
  </si>
  <si>
    <t>Pol__0116</t>
  </si>
  <si>
    <t>Pol__0117</t>
  </si>
  <si>
    <t>Ohebná dvouplášťová korugovaná chránička 75mm</t>
  </si>
  <si>
    <t>Pol__0118</t>
  </si>
  <si>
    <t>Výkop kabelové rýhy 30/80cm, podsyp, folie, zásyp</t>
  </si>
  <si>
    <t>Pol__0119</t>
  </si>
  <si>
    <t>Uložení chráničky do výkupu</t>
  </si>
  <si>
    <t>Pol__0120</t>
  </si>
  <si>
    <t>Ohebná dvouplášťová korugovaná chránička 50mm</t>
  </si>
  <si>
    <t>Pol__0121</t>
  </si>
  <si>
    <t>Pol__0122</t>
  </si>
  <si>
    <t>Pol__0123</t>
  </si>
  <si>
    <t>Zapojení VZT zařízení, ZTI zařízení (rozdělovačů podlahového topení, vany, spotřebičů v kuchyni)</t>
  </si>
  <si>
    <t>Pol__0124</t>
  </si>
  <si>
    <t>Vypracování revizní zprávy, (výchozí revize dle ČSN 33 1500 - Elektrotechnické</t>
  </si>
  <si>
    <t>předpisy. Revize elektrických zařízení)</t>
  </si>
  <si>
    <t>Zásuvka 230V s ochranným kolíkem, dětské clonky, dvojitá</t>
  </si>
  <si>
    <t>Pol__01</t>
  </si>
  <si>
    <t>Svítidlo typ A</t>
  </si>
  <si>
    <t>Pol__02</t>
  </si>
  <si>
    <t>Montáž a zapojení</t>
  </si>
  <si>
    <t>Pol__03</t>
  </si>
  <si>
    <t>Svítidlo typ B</t>
  </si>
  <si>
    <t>Pol__04</t>
  </si>
  <si>
    <t>Pol__05</t>
  </si>
  <si>
    <t>Svítidlo typ C</t>
  </si>
  <si>
    <t>Pol__06</t>
  </si>
  <si>
    <t>Pol__07</t>
  </si>
  <si>
    <t>Svítidlo typ D</t>
  </si>
  <si>
    <t>Pol__08</t>
  </si>
  <si>
    <t>Pol__09</t>
  </si>
  <si>
    <t>Svítidlo typ E</t>
  </si>
  <si>
    <t>Pol__091</t>
  </si>
  <si>
    <t>Pol__094</t>
  </si>
  <si>
    <t>Svítidlo typ G</t>
  </si>
  <si>
    <t>Pol__095</t>
  </si>
  <si>
    <t>Pol__096</t>
  </si>
  <si>
    <t>Svítidlo typ H</t>
  </si>
  <si>
    <t>Pol__097</t>
  </si>
  <si>
    <t>Pol__098</t>
  </si>
  <si>
    <t>Svítidlo typ I</t>
  </si>
  <si>
    <t>Pol__099</t>
  </si>
  <si>
    <t>Pol__0991</t>
  </si>
  <si>
    <t>Svítidlo typ J</t>
  </si>
  <si>
    <t>Pol__0992</t>
  </si>
  <si>
    <t>Zásuvka 230V s ochranným kolíkem, dětské clonky, IP44</t>
  </si>
  <si>
    <t>vypínač ř.1</t>
  </si>
  <si>
    <t>Montáž a připojení vodičů</t>
  </si>
  <si>
    <t>vypínač ř.1, 16A, IP44</t>
  </si>
  <si>
    <t>vypínač ř.6</t>
  </si>
  <si>
    <t>vypínač ř.6+6</t>
  </si>
  <si>
    <t>vypínač ř.7</t>
  </si>
  <si>
    <t>Rámeček 1 násobný, horizontální</t>
  </si>
  <si>
    <t>Rámeček 2 násobný, horizontální</t>
  </si>
  <si>
    <t>Rámeček 2 násobný, svislý</t>
  </si>
  <si>
    <t>Rámeček 3 násobný, horizontální</t>
  </si>
  <si>
    <t>Rámeček 4 násobný, horizontální</t>
  </si>
  <si>
    <t>Rámeček 5 násobný, horizontální</t>
  </si>
  <si>
    <t>Víčko</t>
  </si>
  <si>
    <t>Žaluziový ovladač tlačítkový</t>
  </si>
  <si>
    <t>Montáž a připojení</t>
  </si>
  <si>
    <t>Záslepka kompletace</t>
  </si>
  <si>
    <t>Tlačítko ovládací</t>
  </si>
  <si>
    <t>TV zásuvka, koncová TV+R+SAT</t>
  </si>
  <si>
    <t>Pol__0037</t>
  </si>
  <si>
    <t>Kryt zásuvky televizní</t>
  </si>
  <si>
    <t>Pol__0038</t>
  </si>
  <si>
    <t>Datový zásuvka STP (Kryt komunikační, nosná maska, keystone CAT6 STP/FTP)</t>
  </si>
  <si>
    <t>Přístroj zásuvky datové stíněné Modular Jack RJ 45-8 Cat. 6AS</t>
  </si>
  <si>
    <t>Zásuvka 400V, 32A, 5 kolík, zápustná</t>
  </si>
  <si>
    <t>PLC řídící jednotka, 8 digitálních vstupů, 8 digitálních výstupů 10A, 4 analogové vstupy 0-10V, LAN, komunikace</t>
  </si>
  <si>
    <t>* výstupy:</t>
  </si>
  <si>
    <t>Montáž jednotky do rozvaděče a připojení vstupů/výstupů, zařízení na sběrnici TREE</t>
  </si>
  <si>
    <t>9x žaluzie (18x výstup)</t>
  </si>
  <si>
    <t>Zdroj 24V 4,2A</t>
  </si>
  <si>
    <t>1x ovládání topení</t>
  </si>
  <si>
    <t>1x rezerva cirkulační čerpadlo</t>
  </si>
  <si>
    <t>Rozšiřující jednotka 16x relé 16A</t>
  </si>
  <si>
    <t>1x stykač patrony v ZO</t>
  </si>
  <si>
    <t>Montáž jednotky do rozvaděče a připojení vstupů/výstupů</t>
  </si>
  <si>
    <t>1x ventilátor v 1.10b</t>
  </si>
  <si>
    <t>Elektro ventil na regulaci poadlahového topení, komunikační sběrnice TREE</t>
  </si>
  <si>
    <t>1x zvýšení odtahu rekuperace</t>
  </si>
  <si>
    <t>Senzor teploty do tlačítka</t>
  </si>
  <si>
    <t>vstupy:</t>
  </si>
  <si>
    <t>1x tlačítko digestoř</t>
  </si>
  <si>
    <t>Jednotka připojení senzorů teploty</t>
  </si>
  <si>
    <t>1x sazba HDO</t>
  </si>
  <si>
    <t>Montáž a zapojení jednotky, připojení kabelů od senzorů teploty</t>
  </si>
  <si>
    <t>2x výstup ze svodiče přepětí</t>
  </si>
  <si>
    <t>Komfortní senzor - snímání CO2, vlhkosti, komunikace na sběrnice TREE</t>
  </si>
  <si>
    <t>Meteostanice - déšť, rychlost větru, osvit - komunikace na sběrnici TREE</t>
  </si>
  <si>
    <t>Oživení a programování</t>
  </si>
  <si>
    <t>Police 450mm</t>
  </si>
  <si>
    <t>Zásuvka nástěnná bílá dvojnásobná</t>
  </si>
  <si>
    <t>Patch panel 24x STP, CAT 6 stíněný</t>
  </si>
  <si>
    <t>Montáž panelu, uzemnění</t>
  </si>
  <si>
    <t>Zakončení STP kabelů do patch panelu</t>
  </si>
  <si>
    <t>Vyvazovací panel 1U,  Triton RAB-VP-X11-A1</t>
  </si>
  <si>
    <t>Patch kabel 1m, STP CAT 5E</t>
  </si>
  <si>
    <t>Montáž - propojení zásuvek v patch panelu do aktivního prvku</t>
  </si>
  <si>
    <t>Switch, 48x GbE, Auto MDI/MDIX, rack, černý</t>
  </si>
  <si>
    <t>Montáž switche, uzemnění</t>
  </si>
  <si>
    <t>Rozvodný panel, 8x zásuvka, bleskpojistka</t>
  </si>
  <si>
    <t>Ochrana proti přepětí pro Ethernetové vedení, CAT.6A, STP *1</t>
  </si>
  <si>
    <t>DIN lišta pro uchycení přepěťových ochrana</t>
  </si>
  <si>
    <t>Instalace přepěťové ochrany Ethernet</t>
  </si>
  <si>
    <t>Access point, Hotspot, vnitřní, 1317Mbps, 2,4GHz, 5GHz, 802.11ac, 1x Gbit RJ-45, PoE 24V, 802.3af, AltA</t>
  </si>
  <si>
    <t>Router sítě</t>
  </si>
  <si>
    <t>Instalace routeru, SW nastavení sítě, firewallu</t>
  </si>
  <si>
    <t>F konektor</t>
  </si>
  <si>
    <t>Montáž - zakončení koaxiálního kabelu F konektorem</t>
  </si>
  <si>
    <t>Neosazený patch panel</t>
  </si>
  <si>
    <t>Montáž panelu do racku, uzemnění</t>
  </si>
  <si>
    <t>Keystone na F konektor</t>
  </si>
  <si>
    <t>Montáž koaxiální kabelu na Keystone, zacvaknutí do neosazeného patch panelu</t>
  </si>
  <si>
    <t>Svodič bleskových proudů pro koaxiální kabely ze střechy, 1,5kA</t>
  </si>
  <si>
    <t>Zapojení svodičů, připojení koaxiální rozvodů, uzemnění</t>
  </si>
  <si>
    <t>Střešní stožár STA, trojnožka na zatížení, výška min. 1,5m</t>
  </si>
  <si>
    <t>Betonové desky na zatížení</t>
  </si>
  <si>
    <t>Montáž střešního stožátu</t>
  </si>
  <si>
    <t>DVB-T2 anténa</t>
  </si>
  <si>
    <t>Zesilovač</t>
  </si>
  <si>
    <t>Zdroj</t>
  </si>
  <si>
    <t>Rozbočovač</t>
  </si>
  <si>
    <t>Montáž + propojení patch panelu na keystone "F" vč. propojek</t>
  </si>
  <si>
    <t>Pol__0044</t>
  </si>
  <si>
    <t>Naladění signálu</t>
  </si>
  <si>
    <t>Pol__0045</t>
  </si>
  <si>
    <t>Měření strukturované kabeláže včetně měřících protokolů</t>
  </si>
  <si>
    <t>Ústředna EZS</t>
  </si>
  <si>
    <t>371202510R</t>
  </si>
  <si>
    <t>komunikátor plní funkci vícekanálového univerzálního GSM hlásiče a ovládače</t>
  </si>
  <si>
    <t>Akumulátor do ústředny 2,6Ah</t>
  </si>
  <si>
    <t>Montáž ústředny, komunikátoru, akumulátoru</t>
  </si>
  <si>
    <t>Připojení vodičů od detektorů v ústředně</t>
  </si>
  <si>
    <t>Nástěnný pohybový detektor</t>
  </si>
  <si>
    <t>Vnitřní siréna</t>
  </si>
  <si>
    <t>Klávesnice (1segment)</t>
  </si>
  <si>
    <t>Detektor kouře a vysoké teploty</t>
  </si>
  <si>
    <t>Sběrnicový záplavový detektor</t>
  </si>
  <si>
    <t>Náhradní plast ústředny</t>
  </si>
  <si>
    <t>Montáž boxu</t>
  </si>
  <si>
    <t>Modul připojení magnetů</t>
  </si>
  <si>
    <t>Připojení magnetických kontaktů (u oken i do rozšiřujících modulů)</t>
  </si>
  <si>
    <t>Programování ústředny, předání systému, funkční zkouška</t>
  </si>
  <si>
    <t>Videotelefon s NFC klávesnicí (přístupový systém)</t>
  </si>
  <si>
    <t>Tablet do kanceláře/obytné místnosti</t>
  </si>
  <si>
    <t>Nástěnný držák</t>
  </si>
  <si>
    <t>Zdroj pro nabíjení pod tablet</t>
  </si>
  <si>
    <t>Oživení, předání, zaučení</t>
  </si>
  <si>
    <t>Hybridní střídač 10kW, 2x MPPT tracker, Baterie LiFePo4 14,2kWh, Řídící modul baterií</t>
  </si>
  <si>
    <t>FV panel 450Wp Monokrystal viz technická zpráva</t>
  </si>
  <si>
    <t>Instalce konstrukce + FV panelů na střechu</t>
  </si>
  <si>
    <t>Montážní systém FV panelů na rovnou střechu, sestava</t>
  </si>
  <si>
    <t>Zátěž na konstrukci</t>
  </si>
  <si>
    <t>Konektory MC4</t>
  </si>
  <si>
    <t>Solární kabel 6mm2</t>
  </si>
  <si>
    <t>Rozvodnice R-FVE dle výkresové dokumentace</t>
  </si>
  <si>
    <t>CYA 16 ŽZ</t>
  </si>
  <si>
    <t>Revize FVE</t>
  </si>
  <si>
    <t>Integrace FVE do nadřazeného systému (pouze pro zobrazení)</t>
  </si>
  <si>
    <t>Montáž technologie, natažení kabeláže, nastavení, předání, zaškolení obsluhy</t>
  </si>
  <si>
    <t>Drát AlMgSi 8, cena za kg</t>
  </si>
  <si>
    <t>Drát AlMgSi 8 s PVC izolací, cena za kg</t>
  </si>
  <si>
    <t>Sekání drážky ve zdivu</t>
  </si>
  <si>
    <t>Uložení ve zdivu</t>
  </si>
  <si>
    <t>Úprava drážky ve zdivu (dozdívky, hrubá úprava, začištění)</t>
  </si>
  <si>
    <t>Drát FeZn 10/PVC, cena za kg</t>
  </si>
  <si>
    <t>Zemnící pásek FeZn 30x4, cena za kg</t>
  </si>
  <si>
    <t>Podpěra na rovné střechy s betonem</t>
  </si>
  <si>
    <t>Svorka páska - páska - nerez</t>
  </si>
  <si>
    <t>Svorka pásek - drát - nerez</t>
  </si>
  <si>
    <t>Svorka spojovací - SS - nerez</t>
  </si>
  <si>
    <t>Svorka křížová s příložkou - nerez</t>
  </si>
  <si>
    <t>Svorka zkušební - nerez</t>
  </si>
  <si>
    <t>Jímací tyč 2m AlMgSi, pr. 18mm, konec zúžený na 10mm</t>
  </si>
  <si>
    <t>Jímací tyč 1,5m AlMgSi, pr. 18mm, konec zúžený na 10mm</t>
  </si>
  <si>
    <t>Betonový podstavec se stavitelným kloubem</t>
  </si>
  <si>
    <t>Izolační tyč pro jímač, délka 930mm</t>
  </si>
  <si>
    <t>Držák izolační tyče na trubku (pr. STA stožáru 48mm)</t>
  </si>
  <si>
    <t>Vystrojení základového zemniče</t>
  </si>
  <si>
    <t>Vystrojení svodů a nadzemního bleskosvodu</t>
  </si>
  <si>
    <t>Systémový server VoIP Acrios</t>
  </si>
  <si>
    <t>Napáječ 350W 24V IP</t>
  </si>
  <si>
    <t>Volací šňůra IP</t>
  </si>
  <si>
    <t>Zásuvka volací šňůry s tlačítkem IP</t>
  </si>
  <si>
    <t>Terminál personálu signalizační IP</t>
  </si>
  <si>
    <t>Signalizační jednotka s displejem bezdrátová 868 a RFID IP</t>
  </si>
  <si>
    <t>Táhlo nouzového volání IP</t>
  </si>
  <si>
    <t>Táhlo nouzového volání s tlačítkem IP</t>
  </si>
  <si>
    <t>Svítidlo IP</t>
  </si>
  <si>
    <t>Switch modul ZPT IP</t>
  </si>
  <si>
    <t>Pagingová ústředna</t>
  </si>
  <si>
    <t>Pager textový</t>
  </si>
  <si>
    <t>Kabel FTP 5E LSOH</t>
  </si>
  <si>
    <t>Kabel CHKE-R 2 x 2,5</t>
  </si>
  <si>
    <t>Kabel UTP 5E LSOH</t>
  </si>
  <si>
    <t>Konektor RJ45 včetně proměření</t>
  </si>
  <si>
    <t>Krabice KT250</t>
  </si>
  <si>
    <t>Krabice KU68 pod omítku</t>
  </si>
  <si>
    <t>Naprogramování a konfigurace systému</t>
  </si>
  <si>
    <t>SW historie volání</t>
  </si>
  <si>
    <t>SW licence účastníka</t>
  </si>
  <si>
    <t>Trubka HFX prům. 25 mm</t>
  </si>
  <si>
    <t>Instalační rámeček malý</t>
  </si>
  <si>
    <t>Zkratovací propojka (jumper)</t>
  </si>
  <si>
    <t>Instalační rámeček malý (ZE)</t>
  </si>
  <si>
    <t>Instalační rámeček malý (ZU ZVST)</t>
  </si>
  <si>
    <t>Kontrola a otestování rozvodného vedení</t>
  </si>
  <si>
    <t>Kontrola provozu a zaškolení</t>
  </si>
  <si>
    <t>181151311</t>
  </si>
  <si>
    <t>Plošná úprava terénu přes 500 m2 zemina skupiny 1 až 4 nerovnosti přes 50 do 100 mm</t>
  </si>
  <si>
    <t>trávník : 410</t>
  </si>
  <si>
    <t>záhony : 103</t>
  </si>
  <si>
    <t>184813511</t>
  </si>
  <si>
    <t>Chemické odplevelení před založením RoundUp 5l/ha/ postřikem na široko ručně</t>
  </si>
  <si>
    <t>provedeno 2x…(410m2 trávník, 103m2 záhony rostlin=513m2) : 513*2</t>
  </si>
  <si>
    <t>MAT</t>
  </si>
  <si>
    <t>RoundUp 5l/ha/</t>
  </si>
  <si>
    <t>POL3_0</t>
  </si>
  <si>
    <t>181451131</t>
  </si>
  <si>
    <t>Založení parkového trávníku výsevem pl do 1000 m2 s pokosením</t>
  </si>
  <si>
    <t>183403113R00</t>
  </si>
  <si>
    <t>Obdělávání půdy frézováním, v rovině nebo na svahu 1:5</t>
  </si>
  <si>
    <t>823-1</t>
  </si>
  <si>
    <t>provedeno 2x…410m2*2 : 820</t>
  </si>
  <si>
    <t>183403151R00</t>
  </si>
  <si>
    <t>Obdělávání půdy smykováním, v rovině nebo na svahu 1:5</t>
  </si>
  <si>
    <t>183403153R00</t>
  </si>
  <si>
    <t>Obdělávání půdy hrabáním, v rovině nebo na svahu 1:5</t>
  </si>
  <si>
    <t>183403161R00</t>
  </si>
  <si>
    <t>Obdělávání půdy válením, v rovině nebo na svahu 1:5</t>
  </si>
  <si>
    <t>Chemické odplevelení - odstranění plevelů v trávníku postřikem naširoko</t>
  </si>
  <si>
    <t>R-položka</t>
  </si>
  <si>
    <t>POL12_1</t>
  </si>
  <si>
    <t>185802113R00</t>
  </si>
  <si>
    <t>Hnojení umělým hnojivem naširoko, v rovině nebo na svahu do 1:5</t>
  </si>
  <si>
    <t>půdy nebo trávníku s rozprostřením nebo s rozdělením hnojiva,</t>
  </si>
  <si>
    <t>185804312R00</t>
  </si>
  <si>
    <t xml:space="preserve">Zalití rostlin vodou plocha přes 20 m2,  </t>
  </si>
  <si>
    <t xml:space="preserve"> provedeno 10x…10x410m2x0,005m3 : dávka 5l/m220,5</t>
  </si>
  <si>
    <t>185851121</t>
  </si>
  <si>
    <t>Dovoz vody pro zálivku rostlin do 1 km</t>
  </si>
  <si>
    <t>voda</t>
  </si>
  <si>
    <t>selektivní herbicid pro hubení plevelů, obsah.látky fluroxypyr a klopyralid - přípravek Bofix</t>
  </si>
  <si>
    <t>POL12_0</t>
  </si>
  <si>
    <t>0,4ml/m2… 0,4*410=164ml : 0,164</t>
  </si>
  <si>
    <t>hnojivo Basatop Sport</t>
  </si>
  <si>
    <t>startovací dávka :  30g/m2… 0,03*410=12,3kg12,3</t>
  </si>
  <si>
    <t>travní osivo - Parková travní směs VV-20</t>
  </si>
  <si>
    <t>30g/m2… 0,03*410=12,3kg : 12,3</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</si>
  <si>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</si>
  <si>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</si>
  <si>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</si>
  <si>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183111111</t>
  </si>
  <si>
    <t>Hloubení jamek bez výměny půdy zeminy skupiny 1 až 4 obj do 0,002 m3</t>
  </si>
  <si>
    <t>trvalky + cibule : 351</t>
  </si>
  <si>
    <t>183211211</t>
  </si>
  <si>
    <t>Založení štěrkového záhonu pro výsadbu trvalek v rovině nebo ve svahu do 1:5 v zemině skupiny 1 až 4</t>
  </si>
  <si>
    <t>výkopové práce, postupné vrstvení materiálu, naložení a odvoz výkopku : 12</t>
  </si>
  <si>
    <t>183211313</t>
  </si>
  <si>
    <t>Výsadba cibulí do připravené půdy se zalitím</t>
  </si>
  <si>
    <t>183211322</t>
  </si>
  <si>
    <t>Výsadba trvalek do připravené půdy se zalitím prům. kontejneru přes 80 do 120 mm</t>
  </si>
  <si>
    <t>184102113R00</t>
  </si>
  <si>
    <t xml:space="preserve">Výsadba dřevin s balem průměr přes 300 do 400 mm, v rovině nebo na svahu do 1:5,  </t>
  </si>
  <si>
    <t>do předem vyhloubené jamky se zalitím,</t>
  </si>
  <si>
    <t>listnaté keře solit. : 3</t>
  </si>
  <si>
    <t>185802114R00</t>
  </si>
  <si>
    <t>Hnojení umělým hnojivem s rozdělením k jednotlivým rostlinám, v rovině nebo na svahu do 1:5</t>
  </si>
  <si>
    <t xml:space="preserve"> 0,1kg*3 keře=0,3 kg : !pouze šeříky! 100g/výsadb, jamka keře0,0003</t>
  </si>
  <si>
    <t>185804111R00</t>
  </si>
  <si>
    <t>Ošetření květin ošetření vysázených květin v rovině</t>
  </si>
  <si>
    <t>tj. vypletí s případným odstraněním odkvetlých částí rostlin, s naložením odpadu na dopravní prostředek, odvozem do 20 km a se složením,</t>
  </si>
  <si>
    <t xml:space="preserve"> 3*12=36 : provedeno 3x36</t>
  </si>
  <si>
    <t>185804311R00</t>
  </si>
  <si>
    <t xml:space="preserve">Zalití rostlin vodou plocha do 20 m2,  </t>
  </si>
  <si>
    <t xml:space="preserve"> provedeno 5x do doby předání díla 5*0,005*67+5*3*0,03=1,68+0,45m3 : 5l/trvalka, 30 l/solit,keř2,13</t>
  </si>
  <si>
    <t>998231311R00</t>
  </si>
  <si>
    <t>Přesun hmot pro krajinářské a sadovnické úpravy přesun hmot pro sadovnické a krajinářské úpravy do 5000 m vodorovně, bez svislého přesunu</t>
  </si>
  <si>
    <t>0,6</t>
  </si>
  <si>
    <t>půdní kondicionér vícesložkový TerraCottem Arbor</t>
  </si>
  <si>
    <t>0,1kg*3keře= 0,3kg : 0,3</t>
  </si>
  <si>
    <t>zlepšující substrát</t>
  </si>
  <si>
    <t xml:space="preserve"> 0,1*12=1,2m3 : vrstva tl, 10 cm1,2</t>
  </si>
  <si>
    <t>štěrk světlé barvy, fr. 8/16 (vrchní mulč)</t>
  </si>
  <si>
    <t xml:space="preserve"> 12*0,08=0,96m3,0,96*1,7t : tl, vrstvy mulče 8 cm1,63</t>
  </si>
  <si>
    <t>183101215R00</t>
  </si>
  <si>
    <t>Hloubení jamek s výměnou půdy na 50 % v rovině objem přes 0,125 do 0,4 m3</t>
  </si>
  <si>
    <t>pro vysazování rostlin v hornině 1 až 4 s výměnou půdy na 50%, s případným naložením přebytečných výkopků na dopravní prostředek, s odvozem na vzdálenost do 20 km a se složením,</t>
  </si>
  <si>
    <t>2 vícekmenné muchovníky vel. 200/250 : 2</t>
  </si>
  <si>
    <t>184102115R00</t>
  </si>
  <si>
    <t xml:space="preserve">Výsadba dřevin s balem průměr přes 500 do 600 mm, v rovině nebo na svahu do 1:5,  </t>
  </si>
  <si>
    <t>184215112</t>
  </si>
  <si>
    <t>Ukotvení kmene dřevin jedním kůlem D do 0,1 m dl přes 1 do 2 m</t>
  </si>
  <si>
    <t>vícekmenný muchovník 2 ks : 2</t>
  </si>
  <si>
    <t>184215412</t>
  </si>
  <si>
    <t>Zhotovení závlahové mísy dřevin D přes 0,5 do 1,0 m</t>
  </si>
  <si>
    <t xml:space="preserve"> 2 ks dřevin : průměr mísy 0,8 m, tj, cca 0,5 m22</t>
  </si>
  <si>
    <t>184911421</t>
  </si>
  <si>
    <t>Mulčování výsadbové mísy při tl mulče 50 - 100mm</t>
  </si>
  <si>
    <t xml:space="preserve"> nepřihrnovat k bázi kmene! : 0,5*2=1m21</t>
  </si>
  <si>
    <t xml:space="preserve"> 0,5kg*2 stromy=1 kg : 500g/výsadb, jamka stromu0,001</t>
  </si>
  <si>
    <t xml:space="preserve"> 0,1*2*3=0,6m3 : 100l/strom, provedeno 3x0,6</t>
  </si>
  <si>
    <t>3,2</t>
  </si>
  <si>
    <t>repelentní přípravek (Stop Z)</t>
  </si>
  <si>
    <t xml:space="preserve"> 4/500*2 : předpoklad cca 4l/500ks (velké rostl,)0,016</t>
  </si>
  <si>
    <t>drcená kůra</t>
  </si>
  <si>
    <t>tl. 10 cm, 0,56*0,1=0,056m3 : 0,056</t>
  </si>
  <si>
    <t>dřevěný kůl 1,5m, průměr 6 cm, tlakově impregnovaný</t>
  </si>
  <si>
    <t>vázací popruh š 30mm bavlněný</t>
  </si>
  <si>
    <t>2 ks/strom : 4</t>
  </si>
  <si>
    <t>pěstební substrát (katrovaná zemina s kompostem)</t>
  </si>
  <si>
    <t xml:space="preserve"> 0,2*2=0,4m3 : 200 l/strom0,4</t>
  </si>
  <si>
    <t>R</t>
  </si>
  <si>
    <t>Ochrana stromů proti škodám způsobených zvěří nátěrem nebo postřikem</t>
  </si>
  <si>
    <t>ochrana proti letnímu i zimnímu okusu spárkaté zvěře, preventivní ochrana proti ohryzu hlodavců : 2</t>
  </si>
  <si>
    <t>Řez solitérních dřevin po výsadbě (komparativní řez /srovnávací/ K-RV)</t>
  </si>
  <si>
    <t>Amelanchier lamarckii 'Ballerina'</t>
  </si>
  <si>
    <t>Hydrangea paniculata 'Pinky Winky'</t>
  </si>
  <si>
    <t>Ribes rubrum - červený</t>
  </si>
  <si>
    <t>Ribes nigra - černý</t>
  </si>
  <si>
    <t>Ribes rubrum - bílý</t>
  </si>
  <si>
    <t>Viburnum opulus 'Roseum'</t>
  </si>
  <si>
    <t>Viburnum x bodnantense 'Dawn'</t>
  </si>
  <si>
    <t>Vaccinium corymbosum 'Patriot'</t>
  </si>
  <si>
    <t>Vaccinium corymbosum 'Chandler'</t>
  </si>
  <si>
    <t>Vaccinium corymbosum' Jersey'</t>
  </si>
  <si>
    <t>Syringa meyeri 'Palibin'</t>
  </si>
  <si>
    <t>Pennisetum alopecuroides 'Hameln'</t>
  </si>
  <si>
    <t>Gaura lindheimeri 'Whirling Butterflies'*</t>
  </si>
  <si>
    <t>Sedum/Hylotelephium 'Herbstfreude'</t>
  </si>
  <si>
    <t>Scabiosa caucasica 'Miss Wilmont'</t>
  </si>
  <si>
    <t>Salvia nemorosa 'Caramia'</t>
  </si>
  <si>
    <t>Achillea 'Moonshine'</t>
  </si>
  <si>
    <t>Alyssum saxatile 'Compact Golkugel'</t>
  </si>
  <si>
    <t>Geranium cinereum 'Ballerina'</t>
  </si>
  <si>
    <t>Allium sphaerocephalon</t>
  </si>
  <si>
    <t>Tulipa batalinii 'Bronze Charm'</t>
  </si>
  <si>
    <t>Crocus chrysanthus 'Gibsy Girl'</t>
  </si>
  <si>
    <t>Muscari armeniacum</t>
  </si>
  <si>
    <t>Deschampsia caespitosa 'Palava'</t>
  </si>
  <si>
    <t>Calamagrostis acutiflora 'Karl Foerster'</t>
  </si>
  <si>
    <t>Narcissus 'White Lion' (double)</t>
  </si>
  <si>
    <t>Narcissus 'Bright Jewel' (large-cupped)</t>
  </si>
  <si>
    <t>Tulipa 'Angéligue' (late double)</t>
  </si>
  <si>
    <t>listnaté keře solit. : 4</t>
  </si>
  <si>
    <t>183101315R00</t>
  </si>
  <si>
    <t>Hloubení jamek s výměnou půdy na 100 % v rovině objem přes 0,125 do 0,4 m3</t>
  </si>
  <si>
    <t>pro vysazování rostlin v hornině 1 až 4 s výměnou půdy na 100%, s případným naložením přebytečných výkopků na dopravní prostředek, s odvozem na vzdálenost do 20 km a se složením,</t>
  </si>
  <si>
    <t>kanadské borůvky, jáma o vel. 70x70x50cm=0,245m3 : 12</t>
  </si>
  <si>
    <t>trvalky + cibule : 2400</t>
  </si>
  <si>
    <t>183111113</t>
  </si>
  <si>
    <t>Hloubení jamek bez výměny půdy zeminy skupiny 1 až 4 obj přes přes 0,005 do 0,01 m3</t>
  </si>
  <si>
    <t>listnaté keře 40/60, rybízy : 5</t>
  </si>
  <si>
    <t>183403114R00</t>
  </si>
  <si>
    <t>Obdělávání půdy kultivátorováním, v rovině nebo na svahu 1:5</t>
  </si>
  <si>
    <t>provedeno 2x,91m2*2 : 182</t>
  </si>
  <si>
    <t>provedeno 2x, 91m2*2 : 182</t>
  </si>
  <si>
    <t>184102111R00</t>
  </si>
  <si>
    <t xml:space="preserve">Výsadba dřevin s balem průměr přes 100 do 200 mm, v rovině nebo na svahu do 1:5,  </t>
  </si>
  <si>
    <t>borůvky a listnaté keře 40/60 : 14</t>
  </si>
  <si>
    <t>184102112R00</t>
  </si>
  <si>
    <t xml:space="preserve">Výsadba dřevin s balem průměr přes 200 do 300 mm, v rovině nebo na svahu do 1:5,  </t>
  </si>
  <si>
    <t>rybízy : 3</t>
  </si>
  <si>
    <t>Zhotovení závlahové mísy dřevin D do 0,5 m</t>
  </si>
  <si>
    <t xml:space="preserve"> 2 ks dřevin v trávníku : průměr mísy 0,5 m, tj, 0,2 m22</t>
  </si>
  <si>
    <t>184813111R00</t>
  </si>
  <si>
    <t>Ochrana proti škodám způsobených zvěří ochrana nátěrem nebo postřikem</t>
  </si>
  <si>
    <t>823-2</t>
  </si>
  <si>
    <t>ochrana proti letnímu i zimnímu okusu spárkaté zvěře, preventivní ochrana proti ohryzu hlodavců : 21</t>
  </si>
  <si>
    <t>184851412</t>
  </si>
  <si>
    <t>Zpětný řez netrnitých keřů po výsadbě (komparativní řez K-RV) v přes 0,5 do 1 m</t>
  </si>
  <si>
    <t xml:space="preserve"> nepřihrnovat k bázi kmene! : 0,2*2=0,4m20,4</t>
  </si>
  <si>
    <t>Mulčování při tl mulče 50 - 100mm</t>
  </si>
  <si>
    <t>91m2 záhony : 91</t>
  </si>
  <si>
    <t>ke keřům kromě borůvek! 0,02*9=0,18kg : 0,00018</t>
  </si>
  <si>
    <t>trávy (238ks) a hnízda cibulí (301ks)=539ks : 0,00539</t>
  </si>
  <si>
    <t xml:space="preserve"> 3*91=273 : provedeno 3x273</t>
  </si>
  <si>
    <t>10 l/keř, provedeno 3x, 0,01*3*21=0,63m3 + 40l/m2 trvalek a trav 0,04*91*3=10,92m3… celkem11,55m3 vody : 11,55</t>
  </si>
  <si>
    <t>mulčovací kůra</t>
  </si>
  <si>
    <t xml:space="preserve"> 91m2+0,4m2 91,4*0,07=6,4m3 : tl, 7 cm6,4</t>
  </si>
  <si>
    <t>hnojivo NPK</t>
  </si>
  <si>
    <t>10g/ks  539*0,01=5,39kg : 5,39</t>
  </si>
  <si>
    <t>substrát pro borůvky (směs zeminy, rašeliny, písku a kompostu; kyselé Ph )</t>
  </si>
  <si>
    <t>0,7*0,7*0,45*12=2,646m3 k borůvkám, dále 6x keře hydrangea + viburnum po 10l tj. celkem 60l keře : 2646</t>
  </si>
  <si>
    <t>hnojivo pro borůvky s guánem, granulované</t>
  </si>
  <si>
    <t xml:space="preserve"> 6m2 : 1 kg/10m20,6</t>
  </si>
  <si>
    <t>mulčovací textilie 50g/m2 pro vystlání dna a boků jámy pro borůvky</t>
  </si>
  <si>
    <t>drenáž na dno jámy (pod geotextilii), vrstva 5 cm štěrk fr. 16/32</t>
  </si>
  <si>
    <t xml:space="preserve"> 0,0245*12=0,294m3 (1t=0,625m3, 1m3=1,6t) : 0,7*0,7*0,05=0,0245m30,47</t>
  </si>
  <si>
    <t>repelentní přípravek Stop Z</t>
  </si>
  <si>
    <t xml:space="preserve"> 2,5/1000*21=0,053 l : cca 2,5l/1000ks0,053</t>
  </si>
  <si>
    <t>Odpíchnutí okrajů záhonů (obrytí tvaru záhonů)</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</si>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</sst>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49" fontId="17"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ZBShXvHynJ7ZIMVO5JsyXXUfPUyhmLBbs0fnubCkPwlYJEnFz6Wt53JEfhqoW/bdme7MvghpaXP6JKJQLj58qg==" saltValue="cKydAdR2avLoPkoXCYzVM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69"/>
  <sheetViews>
    <sheetView showGridLines="0" tabSelected="1" topLeftCell="B18"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44</v>
      </c>
      <c r="E2" s="107" t="s">
        <v>45</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46</v>
      </c>
      <c r="E5" s="87"/>
      <c r="F5" s="87"/>
      <c r="G5" s="87"/>
      <c r="H5" s="18" t="s">
        <v>40</v>
      </c>
      <c r="I5" s="124" t="s">
        <v>50</v>
      </c>
      <c r="J5" s="8"/>
    </row>
    <row r="6" spans="1:15" ht="15.75" customHeight="1" x14ac:dyDescent="0.25">
      <c r="A6" s="2"/>
      <c r="B6" s="27"/>
      <c r="C6" s="52"/>
      <c r="D6" s="121" t="s">
        <v>47</v>
      </c>
      <c r="E6" s="88"/>
      <c r="F6" s="88"/>
      <c r="G6" s="88"/>
      <c r="H6" s="18" t="s">
        <v>34</v>
      </c>
      <c r="I6" s="124" t="s">
        <v>51</v>
      </c>
      <c r="J6" s="8"/>
    </row>
    <row r="7" spans="1:15" ht="15.75" customHeight="1" x14ac:dyDescent="0.25">
      <c r="A7" s="2"/>
      <c r="B7" s="28"/>
      <c r="C7" s="53"/>
      <c r="D7" s="123" t="s">
        <v>49</v>
      </c>
      <c r="E7" s="122" t="s">
        <v>48</v>
      </c>
      <c r="F7" s="89"/>
      <c r="G7" s="89"/>
      <c r="H7" s="23"/>
      <c r="I7" s="22"/>
      <c r="J7" s="33"/>
    </row>
    <row r="8" spans="1:15" ht="24" hidden="1" customHeight="1" x14ac:dyDescent="0.25">
      <c r="A8" s="2"/>
      <c r="B8" s="30" t="s">
        <v>20</v>
      </c>
      <c r="D8" s="125" t="s">
        <v>43</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t="s">
        <v>43</v>
      </c>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4" t="s">
        <v>24</v>
      </c>
      <c r="B16" s="37" t="s">
        <v>24</v>
      </c>
      <c r="C16" s="58"/>
      <c r="D16" s="59"/>
      <c r="E16" s="79"/>
      <c r="F16" s="80"/>
      <c r="G16" s="79"/>
      <c r="H16" s="80"/>
      <c r="I16" s="79">
        <f>SUMIF(F101:F165,A16,I101:I165)+SUMIF(F101:F165,"PSU",I101:I165)</f>
        <v>0</v>
      </c>
      <c r="J16" s="81"/>
    </row>
    <row r="17" spans="1:10" ht="23.25" customHeight="1" x14ac:dyDescent="0.25">
      <c r="A17" s="194" t="s">
        <v>25</v>
      </c>
      <c r="B17" s="37" t="s">
        <v>25</v>
      </c>
      <c r="C17" s="58"/>
      <c r="D17" s="59"/>
      <c r="E17" s="79"/>
      <c r="F17" s="80"/>
      <c r="G17" s="79"/>
      <c r="H17" s="80"/>
      <c r="I17" s="79">
        <f>SUMIF(F101:F165,A17,I101:I165)</f>
        <v>0</v>
      </c>
      <c r="J17" s="81"/>
    </row>
    <row r="18" spans="1:10" ht="23.25" customHeight="1" x14ac:dyDescent="0.25">
      <c r="A18" s="194" t="s">
        <v>26</v>
      </c>
      <c r="B18" s="37" t="s">
        <v>26</v>
      </c>
      <c r="C18" s="58"/>
      <c r="D18" s="59"/>
      <c r="E18" s="79"/>
      <c r="F18" s="80"/>
      <c r="G18" s="79"/>
      <c r="H18" s="80"/>
      <c r="I18" s="79">
        <f>SUMIF(F101:F165,A18,I101:I165)</f>
        <v>0</v>
      </c>
      <c r="J18" s="81"/>
    </row>
    <row r="19" spans="1:10" ht="23.25" customHeight="1" x14ac:dyDescent="0.25">
      <c r="A19" s="194" t="s">
        <v>192</v>
      </c>
      <c r="B19" s="37" t="s">
        <v>27</v>
      </c>
      <c r="C19" s="58"/>
      <c r="D19" s="59"/>
      <c r="E19" s="79"/>
      <c r="F19" s="80"/>
      <c r="G19" s="79"/>
      <c r="H19" s="80"/>
      <c r="I19" s="79">
        <f>SUMIF(F101:F165,A19,I101:I165)</f>
        <v>0</v>
      </c>
      <c r="J19" s="81"/>
    </row>
    <row r="20" spans="1:10" ht="23.25" customHeight="1" x14ac:dyDescent="0.25">
      <c r="A20" s="194" t="s">
        <v>191</v>
      </c>
      <c r="B20" s="37" t="s">
        <v>28</v>
      </c>
      <c r="C20" s="58"/>
      <c r="D20" s="59"/>
      <c r="E20" s="79"/>
      <c r="F20" s="80"/>
      <c r="G20" s="79"/>
      <c r="H20" s="80"/>
      <c r="I20" s="79">
        <f>SUMIF(F101:F165,A20,I101:I165)</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12</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12</v>
      </c>
      <c r="F24" s="38" t="s">
        <v>0</v>
      </c>
      <c r="G24" s="91">
        <f>A23</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A25</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3" t="s">
        <v>23</v>
      </c>
      <c r="C28" s="164"/>
      <c r="D28" s="164"/>
      <c r="E28" s="165"/>
      <c r="F28" s="166"/>
      <c r="G28" s="167">
        <f>ZakladDPHSniVypocet+ZakladDPHZaklVypocet</f>
        <v>0</v>
      </c>
      <c r="H28" s="167"/>
      <c r="I28" s="167"/>
      <c r="J28" s="168" t="str">
        <f t="shared" si="0"/>
        <v>CZK</v>
      </c>
    </row>
    <row r="29" spans="1:10" ht="27.75" customHeight="1" thickBot="1" x14ac:dyDescent="0.3">
      <c r="A29" s="2">
        <f>(A27-INT(A27))*100</f>
        <v>0</v>
      </c>
      <c r="B29" s="163" t="s">
        <v>35</v>
      </c>
      <c r="C29" s="169"/>
      <c r="D29" s="169"/>
      <c r="E29" s="169"/>
      <c r="F29" s="170"/>
      <c r="G29" s="171">
        <f>A27</f>
        <v>0</v>
      </c>
      <c r="H29" s="171"/>
      <c r="I29" s="171"/>
      <c r="J29" s="172" t="s">
        <v>108</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5" t="s">
        <v>16</v>
      </c>
      <c r="C37" s="136"/>
      <c r="D37" s="136"/>
      <c r="E37" s="136"/>
      <c r="F37" s="137"/>
      <c r="G37" s="137"/>
      <c r="H37" s="137"/>
      <c r="I37" s="137"/>
      <c r="J37" s="138"/>
    </row>
    <row r="38" spans="1:10" ht="25.5" customHeight="1" x14ac:dyDescent="0.25">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5">
      <c r="A39" s="134">
        <v>1</v>
      </c>
      <c r="B39" s="144" t="s">
        <v>57</v>
      </c>
      <c r="C39" s="145"/>
      <c r="D39" s="145"/>
      <c r="E39" s="145"/>
      <c r="F39" s="146">
        <f>'0 1 Pol'!AE73+'D.1.1 D 1.1.1 Pol'!AE1472+'D.1.1 D 1.1.10 Pol'!AE18+'D.1.1 D 1.1.14 Pol'!AE98+'D.1.2 D 1.2.1 Pol'!AE305+'D.1.4 D 1.4.1a Pol'!AE523+'D.1.4 D 1.4.1b Pol'!AE128+'D.1.4 D 1.4.1c Pol'!AE56+'D.1.4 D 1.4.1d Pol'!AE84+'D.1.4 D 1.4.2 Pol'!AE77+'D.1.4 D 1.4.3 Pol'!AE55+'D.1.4 D 1.4.4-1a Pol'!AE139+'D.1.4 D 1.4.4-1b Pol'!AE73+'D.1.4 D 1.4.4-1c Pol'!AE38+'D.1.4 D 1.4.4-2a Pol'!AE55+'D.1.4 D 1.4.4-2b Pol'!AE30+'D.1.4 D 1.4.4-2c Pol'!AE18+'D.1.4 D 1.4.5 Pol'!AE22+'D.1.4 D 1.4.6 Pol'!AE30+'D.1.4 D 1.4.7 Pol'!AE38+'D.1.5 D.1.5. Pol'!AE194</f>
        <v>0</v>
      </c>
      <c r="G39" s="147">
        <f>'0 1 Pol'!AF73+'D.1.1 D 1.1.1 Pol'!AF1472+'D.1.1 D 1.1.10 Pol'!AF18+'D.1.1 D 1.1.14 Pol'!AF98+'D.1.2 D 1.2.1 Pol'!AF305+'D.1.4 D 1.4.1a Pol'!AF523+'D.1.4 D 1.4.1b Pol'!AF128+'D.1.4 D 1.4.1c Pol'!AF56+'D.1.4 D 1.4.1d Pol'!AF84+'D.1.4 D 1.4.2 Pol'!AF77+'D.1.4 D 1.4.3 Pol'!AF55+'D.1.4 D 1.4.4-1a Pol'!AF139+'D.1.4 D 1.4.4-1b Pol'!AF73+'D.1.4 D 1.4.4-1c Pol'!AF38+'D.1.4 D 1.4.4-2a Pol'!AF55+'D.1.4 D 1.4.4-2b Pol'!AF30+'D.1.4 D 1.4.4-2c Pol'!AF18+'D.1.4 D 1.4.5 Pol'!AF22+'D.1.4 D 1.4.6 Pol'!AF30+'D.1.4 D 1.4.7 Pol'!AF38+'D.1.5 D.1.5. Pol'!AF194</f>
        <v>0</v>
      </c>
      <c r="H39" s="148">
        <f>(F39*SazbaDPH1/100)+(G39*SazbaDPH2/100)</f>
        <v>0</v>
      </c>
      <c r="I39" s="148">
        <f>F39+G39+H39</f>
        <v>0</v>
      </c>
      <c r="J39" s="149" t="str">
        <f>IF(CenaCelkemVypocet=0,"",I39/CenaCelkemVypocet*100)</f>
        <v/>
      </c>
    </row>
    <row r="40" spans="1:10" ht="25.5" customHeight="1" x14ac:dyDescent="0.25">
      <c r="A40" s="134">
        <v>2</v>
      </c>
      <c r="B40" s="150"/>
      <c r="C40" s="151" t="s">
        <v>58</v>
      </c>
      <c r="D40" s="151"/>
      <c r="E40" s="151"/>
      <c r="F40" s="152"/>
      <c r="G40" s="153"/>
      <c r="H40" s="153">
        <f>(F40*SazbaDPH1/100)+(G40*SazbaDPH2/100)</f>
        <v>0</v>
      </c>
      <c r="I40" s="153"/>
      <c r="J40" s="154"/>
    </row>
    <row r="41" spans="1:10" ht="25.5" customHeight="1" x14ac:dyDescent="0.25">
      <c r="A41" s="134">
        <v>2</v>
      </c>
      <c r="B41" s="150" t="s">
        <v>59</v>
      </c>
      <c r="C41" s="151" t="s">
        <v>60</v>
      </c>
      <c r="D41" s="151"/>
      <c r="E41" s="151"/>
      <c r="F41" s="152">
        <f>'0 1 Pol'!AE73</f>
        <v>0</v>
      </c>
      <c r="G41" s="153">
        <f>'0 1 Pol'!AF73</f>
        <v>0</v>
      </c>
      <c r="H41" s="153">
        <f>(F41*SazbaDPH1/100)+(G41*SazbaDPH2/100)</f>
        <v>0</v>
      </c>
      <c r="I41" s="153">
        <f>F41+G41+H41</f>
        <v>0</v>
      </c>
      <c r="J41" s="154" t="str">
        <f>IF(CenaCelkemVypocet=0,"",I41/CenaCelkemVypocet*100)</f>
        <v/>
      </c>
    </row>
    <row r="42" spans="1:10" ht="25.5" customHeight="1" x14ac:dyDescent="0.25">
      <c r="A42" s="134">
        <v>3</v>
      </c>
      <c r="B42" s="155" t="s">
        <v>61</v>
      </c>
      <c r="C42" s="145" t="s">
        <v>60</v>
      </c>
      <c r="D42" s="145"/>
      <c r="E42" s="145"/>
      <c r="F42" s="156">
        <f>'0 1 Pol'!AE73</f>
        <v>0</v>
      </c>
      <c r="G42" s="148">
        <f>'0 1 Pol'!AF73</f>
        <v>0</v>
      </c>
      <c r="H42" s="148">
        <f>(F42*SazbaDPH1/100)+(G42*SazbaDPH2/100)</f>
        <v>0</v>
      </c>
      <c r="I42" s="148">
        <f>F42+G42+H42</f>
        <v>0</v>
      </c>
      <c r="J42" s="149" t="str">
        <f>IF(CenaCelkemVypocet=0,"",I42/CenaCelkemVypocet*100)</f>
        <v/>
      </c>
    </row>
    <row r="43" spans="1:10" ht="25.5" customHeight="1" x14ac:dyDescent="0.25">
      <c r="A43" s="134">
        <v>2</v>
      </c>
      <c r="B43" s="150" t="s">
        <v>62</v>
      </c>
      <c r="C43" s="151" t="s">
        <v>63</v>
      </c>
      <c r="D43" s="151"/>
      <c r="E43" s="151"/>
      <c r="F43" s="152">
        <f>'D.1.1 D 1.1.1 Pol'!AE1472+'D.1.1 D 1.1.10 Pol'!AE18+'D.1.1 D 1.1.14 Pol'!AE98</f>
        <v>0</v>
      </c>
      <c r="G43" s="153">
        <f>'D.1.1 D 1.1.1 Pol'!AF1472+'D.1.1 D 1.1.10 Pol'!AF18+'D.1.1 D 1.1.14 Pol'!AF98</f>
        <v>0</v>
      </c>
      <c r="H43" s="153">
        <f>(F43*SazbaDPH1/100)+(G43*SazbaDPH2/100)</f>
        <v>0</v>
      </c>
      <c r="I43" s="153">
        <f>F43+G43+H43</f>
        <v>0</v>
      </c>
      <c r="J43" s="154" t="str">
        <f>IF(CenaCelkemVypocet=0,"",I43/CenaCelkemVypocet*100)</f>
        <v/>
      </c>
    </row>
    <row r="44" spans="1:10" ht="25.5" customHeight="1" x14ac:dyDescent="0.25">
      <c r="A44" s="134">
        <v>3</v>
      </c>
      <c r="B44" s="155" t="s">
        <v>64</v>
      </c>
      <c r="C44" s="145" t="s">
        <v>63</v>
      </c>
      <c r="D44" s="145"/>
      <c r="E44" s="145"/>
      <c r="F44" s="156">
        <f>'D.1.1 D 1.1.1 Pol'!AE1472</f>
        <v>0</v>
      </c>
      <c r="G44" s="148">
        <f>'D.1.1 D 1.1.1 Pol'!AF1472</f>
        <v>0</v>
      </c>
      <c r="H44" s="148">
        <f>(F44*SazbaDPH1/100)+(G44*SazbaDPH2/100)</f>
        <v>0</v>
      </c>
      <c r="I44" s="148">
        <f>F44+G44+H44</f>
        <v>0</v>
      </c>
      <c r="J44" s="149" t="str">
        <f>IF(CenaCelkemVypocet=0,"",I44/CenaCelkemVypocet*100)</f>
        <v/>
      </c>
    </row>
    <row r="45" spans="1:10" ht="25.5" customHeight="1" x14ac:dyDescent="0.25">
      <c r="A45" s="134">
        <v>3</v>
      </c>
      <c r="B45" s="155" t="s">
        <v>65</v>
      </c>
      <c r="C45" s="145" t="s">
        <v>66</v>
      </c>
      <c r="D45" s="145"/>
      <c r="E45" s="145"/>
      <c r="F45" s="156">
        <f>'D.1.1 D 1.1.10 Pol'!AE18</f>
        <v>0</v>
      </c>
      <c r="G45" s="148">
        <f>'D.1.1 D 1.1.10 Pol'!AF18</f>
        <v>0</v>
      </c>
      <c r="H45" s="148">
        <f>(F45*SazbaDPH1/100)+(G45*SazbaDPH2/100)</f>
        <v>0</v>
      </c>
      <c r="I45" s="148">
        <f>F45+G45+H45</f>
        <v>0</v>
      </c>
      <c r="J45" s="149" t="str">
        <f>IF(CenaCelkemVypocet=0,"",I45/CenaCelkemVypocet*100)</f>
        <v/>
      </c>
    </row>
    <row r="46" spans="1:10" ht="25.5" customHeight="1" x14ac:dyDescent="0.25">
      <c r="A46" s="134">
        <v>3</v>
      </c>
      <c r="B46" s="155" t="s">
        <v>67</v>
      </c>
      <c r="C46" s="145" t="s">
        <v>68</v>
      </c>
      <c r="D46" s="145"/>
      <c r="E46" s="145"/>
      <c r="F46" s="156">
        <f>'D.1.1 D 1.1.14 Pol'!AE98</f>
        <v>0</v>
      </c>
      <c r="G46" s="148">
        <f>'D.1.1 D 1.1.14 Pol'!AF98</f>
        <v>0</v>
      </c>
      <c r="H46" s="148">
        <f>(F46*SazbaDPH1/100)+(G46*SazbaDPH2/100)</f>
        <v>0</v>
      </c>
      <c r="I46" s="148">
        <f>F46+G46+H46</f>
        <v>0</v>
      </c>
      <c r="J46" s="149" t="str">
        <f>IF(CenaCelkemVypocet=0,"",I46/CenaCelkemVypocet*100)</f>
        <v/>
      </c>
    </row>
    <row r="47" spans="1:10" ht="25.5" customHeight="1" x14ac:dyDescent="0.25">
      <c r="A47" s="134">
        <v>2</v>
      </c>
      <c r="B47" s="150" t="s">
        <v>69</v>
      </c>
      <c r="C47" s="151" t="s">
        <v>70</v>
      </c>
      <c r="D47" s="151"/>
      <c r="E47" s="151"/>
      <c r="F47" s="152">
        <f>'D.1.2 D 1.2.1 Pol'!AE305</f>
        <v>0</v>
      </c>
      <c r="G47" s="153">
        <f>'D.1.2 D 1.2.1 Pol'!AF305</f>
        <v>0</v>
      </c>
      <c r="H47" s="153">
        <f>(F47*SazbaDPH1/100)+(G47*SazbaDPH2/100)</f>
        <v>0</v>
      </c>
      <c r="I47" s="153">
        <f>F47+G47+H47</f>
        <v>0</v>
      </c>
      <c r="J47" s="154" t="str">
        <f>IF(CenaCelkemVypocet=0,"",I47/CenaCelkemVypocet*100)</f>
        <v/>
      </c>
    </row>
    <row r="48" spans="1:10" ht="25.5" customHeight="1" x14ac:dyDescent="0.25">
      <c r="A48" s="134">
        <v>3</v>
      </c>
      <c r="B48" s="155" t="s">
        <v>71</v>
      </c>
      <c r="C48" s="145" t="s">
        <v>70</v>
      </c>
      <c r="D48" s="145"/>
      <c r="E48" s="145"/>
      <c r="F48" s="156">
        <f>'D.1.2 D 1.2.1 Pol'!AE305</f>
        <v>0</v>
      </c>
      <c r="G48" s="148">
        <f>'D.1.2 D 1.2.1 Pol'!AF305</f>
        <v>0</v>
      </c>
      <c r="H48" s="148">
        <f>(F48*SazbaDPH1/100)+(G48*SazbaDPH2/100)</f>
        <v>0</v>
      </c>
      <c r="I48" s="148">
        <f>F48+G48+H48</f>
        <v>0</v>
      </c>
      <c r="J48" s="149" t="str">
        <f>IF(CenaCelkemVypocet=0,"",I48/CenaCelkemVypocet*100)</f>
        <v/>
      </c>
    </row>
    <row r="49" spans="1:10" ht="25.5" customHeight="1" x14ac:dyDescent="0.25">
      <c r="A49" s="134">
        <v>2</v>
      </c>
      <c r="B49" s="150" t="s">
        <v>72</v>
      </c>
      <c r="C49" s="151" t="s">
        <v>73</v>
      </c>
      <c r="D49" s="151"/>
      <c r="E49" s="151"/>
      <c r="F49" s="152">
        <f>'D.1.4 D 1.4.1a Pol'!AE523+'D.1.4 D 1.4.1b Pol'!AE128+'D.1.4 D 1.4.1c Pol'!AE56+'D.1.4 D 1.4.1d Pol'!AE84+'D.1.4 D 1.4.2 Pol'!AE77+'D.1.4 D 1.4.3 Pol'!AE55+'D.1.4 D 1.4.4-1a Pol'!AE139+'D.1.4 D 1.4.4-1b Pol'!AE73+'D.1.4 D 1.4.4-1c Pol'!AE38+'D.1.4 D 1.4.4-2a Pol'!AE55+'D.1.4 D 1.4.4-2b Pol'!AE30+'D.1.4 D 1.4.4-2c Pol'!AE18+'D.1.4 D 1.4.5 Pol'!AE22+'D.1.4 D 1.4.6 Pol'!AE30+'D.1.4 D 1.4.7 Pol'!AE38</f>
        <v>0</v>
      </c>
      <c r="G49" s="153">
        <f>'D.1.4 D 1.4.1a Pol'!AF523+'D.1.4 D 1.4.1b Pol'!AF128+'D.1.4 D 1.4.1c Pol'!AF56+'D.1.4 D 1.4.1d Pol'!AF84+'D.1.4 D 1.4.2 Pol'!AF77+'D.1.4 D 1.4.3 Pol'!AF55+'D.1.4 D 1.4.4-1a Pol'!AF139+'D.1.4 D 1.4.4-1b Pol'!AF73+'D.1.4 D 1.4.4-1c Pol'!AF38+'D.1.4 D 1.4.4-2a Pol'!AF55+'D.1.4 D 1.4.4-2b Pol'!AF30+'D.1.4 D 1.4.4-2c Pol'!AF18+'D.1.4 D 1.4.5 Pol'!AF22+'D.1.4 D 1.4.6 Pol'!AF30+'D.1.4 D 1.4.7 Pol'!AF38</f>
        <v>0</v>
      </c>
      <c r="H49" s="153">
        <f>(F49*SazbaDPH1/100)+(G49*SazbaDPH2/100)</f>
        <v>0</v>
      </c>
      <c r="I49" s="153">
        <f>F49+G49+H49</f>
        <v>0</v>
      </c>
      <c r="J49" s="154" t="str">
        <f>IF(CenaCelkemVypocet=0,"",I49/CenaCelkemVypocet*100)</f>
        <v/>
      </c>
    </row>
    <row r="50" spans="1:10" ht="25.5" customHeight="1" x14ac:dyDescent="0.25">
      <c r="A50" s="134">
        <v>3</v>
      </c>
      <c r="B50" s="155" t="s">
        <v>74</v>
      </c>
      <c r="C50" s="145" t="s">
        <v>75</v>
      </c>
      <c r="D50" s="145"/>
      <c r="E50" s="145"/>
      <c r="F50" s="156">
        <f>'D.1.4 D 1.4.1a Pol'!AE523</f>
        <v>0</v>
      </c>
      <c r="G50" s="148">
        <f>'D.1.4 D 1.4.1a Pol'!AF523</f>
        <v>0</v>
      </c>
      <c r="H50" s="148">
        <f>(F50*SazbaDPH1/100)+(G50*SazbaDPH2/100)</f>
        <v>0</v>
      </c>
      <c r="I50" s="148">
        <f>F50+G50+H50</f>
        <v>0</v>
      </c>
      <c r="J50" s="149" t="str">
        <f>IF(CenaCelkemVypocet=0,"",I50/CenaCelkemVypocet*100)</f>
        <v/>
      </c>
    </row>
    <row r="51" spans="1:10" ht="25.5" customHeight="1" x14ac:dyDescent="0.25">
      <c r="A51" s="134">
        <v>3</v>
      </c>
      <c r="B51" s="155" t="s">
        <v>76</v>
      </c>
      <c r="C51" s="145" t="s">
        <v>77</v>
      </c>
      <c r="D51" s="145"/>
      <c r="E51" s="145"/>
      <c r="F51" s="156">
        <f>'D.1.4 D 1.4.1b Pol'!AE128</f>
        <v>0</v>
      </c>
      <c r="G51" s="148">
        <f>'D.1.4 D 1.4.1b Pol'!AF128</f>
        <v>0</v>
      </c>
      <c r="H51" s="148">
        <f>(F51*SazbaDPH1/100)+(G51*SazbaDPH2/100)</f>
        <v>0</v>
      </c>
      <c r="I51" s="148">
        <f>F51+G51+H51</f>
        <v>0</v>
      </c>
      <c r="J51" s="149" t="str">
        <f>IF(CenaCelkemVypocet=0,"",I51/CenaCelkemVypocet*100)</f>
        <v/>
      </c>
    </row>
    <row r="52" spans="1:10" ht="25.5" customHeight="1" x14ac:dyDescent="0.25">
      <c r="A52" s="134">
        <v>3</v>
      </c>
      <c r="B52" s="155" t="s">
        <v>78</v>
      </c>
      <c r="C52" s="145" t="s">
        <v>79</v>
      </c>
      <c r="D52" s="145"/>
      <c r="E52" s="145"/>
      <c r="F52" s="156">
        <f>'D.1.4 D 1.4.1c Pol'!AE56</f>
        <v>0</v>
      </c>
      <c r="G52" s="148">
        <f>'D.1.4 D 1.4.1c Pol'!AF56</f>
        <v>0</v>
      </c>
      <c r="H52" s="148">
        <f>(F52*SazbaDPH1/100)+(G52*SazbaDPH2/100)</f>
        <v>0</v>
      </c>
      <c r="I52" s="148">
        <f>F52+G52+H52</f>
        <v>0</v>
      </c>
      <c r="J52" s="149" t="str">
        <f>IF(CenaCelkemVypocet=0,"",I52/CenaCelkemVypocet*100)</f>
        <v/>
      </c>
    </row>
    <row r="53" spans="1:10" ht="25.5" customHeight="1" x14ac:dyDescent="0.25">
      <c r="A53" s="134">
        <v>3</v>
      </c>
      <c r="B53" s="155" t="s">
        <v>80</v>
      </c>
      <c r="C53" s="145" t="s">
        <v>81</v>
      </c>
      <c r="D53" s="145"/>
      <c r="E53" s="145"/>
      <c r="F53" s="156">
        <f>'D.1.4 D 1.4.1d Pol'!AE84</f>
        <v>0</v>
      </c>
      <c r="G53" s="148">
        <f>'D.1.4 D 1.4.1d Pol'!AF84</f>
        <v>0</v>
      </c>
      <c r="H53" s="148">
        <f>(F53*SazbaDPH1/100)+(G53*SazbaDPH2/100)</f>
        <v>0</v>
      </c>
      <c r="I53" s="148">
        <f>F53+G53+H53</f>
        <v>0</v>
      </c>
      <c r="J53" s="149" t="str">
        <f>IF(CenaCelkemVypocet=0,"",I53/CenaCelkemVypocet*100)</f>
        <v/>
      </c>
    </row>
    <row r="54" spans="1:10" ht="25.5" customHeight="1" x14ac:dyDescent="0.25">
      <c r="A54" s="134">
        <v>3</v>
      </c>
      <c r="B54" s="155" t="s">
        <v>82</v>
      </c>
      <c r="C54" s="145" t="s">
        <v>83</v>
      </c>
      <c r="D54" s="145"/>
      <c r="E54" s="145"/>
      <c r="F54" s="156">
        <f>'D.1.4 D 1.4.2 Pol'!AE77</f>
        <v>0</v>
      </c>
      <c r="G54" s="148">
        <f>'D.1.4 D 1.4.2 Pol'!AF77</f>
        <v>0</v>
      </c>
      <c r="H54" s="148">
        <f>(F54*SazbaDPH1/100)+(G54*SazbaDPH2/100)</f>
        <v>0</v>
      </c>
      <c r="I54" s="148">
        <f>F54+G54+H54</f>
        <v>0</v>
      </c>
      <c r="J54" s="149" t="str">
        <f>IF(CenaCelkemVypocet=0,"",I54/CenaCelkemVypocet*100)</f>
        <v/>
      </c>
    </row>
    <row r="55" spans="1:10" ht="25.5" customHeight="1" x14ac:dyDescent="0.25">
      <c r="A55" s="134">
        <v>3</v>
      </c>
      <c r="B55" s="155" t="s">
        <v>84</v>
      </c>
      <c r="C55" s="145" t="s">
        <v>85</v>
      </c>
      <c r="D55" s="145"/>
      <c r="E55" s="145"/>
      <c r="F55" s="156">
        <f>'D.1.4 D 1.4.3 Pol'!AE55</f>
        <v>0</v>
      </c>
      <c r="G55" s="148">
        <f>'D.1.4 D 1.4.3 Pol'!AF55</f>
        <v>0</v>
      </c>
      <c r="H55" s="148">
        <f>(F55*SazbaDPH1/100)+(G55*SazbaDPH2/100)</f>
        <v>0</v>
      </c>
      <c r="I55" s="148">
        <f>F55+G55+H55</f>
        <v>0</v>
      </c>
      <c r="J55" s="149" t="str">
        <f>IF(CenaCelkemVypocet=0,"",I55/CenaCelkemVypocet*100)</f>
        <v/>
      </c>
    </row>
    <row r="56" spans="1:10" ht="25.5" customHeight="1" x14ac:dyDescent="0.25">
      <c r="A56" s="134">
        <v>3</v>
      </c>
      <c r="B56" s="155" t="s">
        <v>86</v>
      </c>
      <c r="C56" s="145" t="s">
        <v>87</v>
      </c>
      <c r="D56" s="145"/>
      <c r="E56" s="145"/>
      <c r="F56" s="156">
        <f>'D.1.4 D 1.4.4-1a Pol'!AE139</f>
        <v>0</v>
      </c>
      <c r="G56" s="148">
        <f>'D.1.4 D 1.4.4-1a Pol'!AF139</f>
        <v>0</v>
      </c>
      <c r="H56" s="148">
        <f>(F56*SazbaDPH1/100)+(G56*SazbaDPH2/100)</f>
        <v>0</v>
      </c>
      <c r="I56" s="148">
        <f>F56+G56+H56</f>
        <v>0</v>
      </c>
      <c r="J56" s="149" t="str">
        <f>IF(CenaCelkemVypocet=0,"",I56/CenaCelkemVypocet*100)</f>
        <v/>
      </c>
    </row>
    <row r="57" spans="1:10" ht="25.5" customHeight="1" x14ac:dyDescent="0.25">
      <c r="A57" s="134">
        <v>3</v>
      </c>
      <c r="B57" s="155" t="s">
        <v>88</v>
      </c>
      <c r="C57" s="145" t="s">
        <v>89</v>
      </c>
      <c r="D57" s="145"/>
      <c r="E57" s="145"/>
      <c r="F57" s="156">
        <f>'D.1.4 D 1.4.4-1b Pol'!AE73</f>
        <v>0</v>
      </c>
      <c r="G57" s="148">
        <f>'D.1.4 D 1.4.4-1b Pol'!AF73</f>
        <v>0</v>
      </c>
      <c r="H57" s="148">
        <f>(F57*SazbaDPH1/100)+(G57*SazbaDPH2/100)</f>
        <v>0</v>
      </c>
      <c r="I57" s="148">
        <f>F57+G57+H57</f>
        <v>0</v>
      </c>
      <c r="J57" s="149" t="str">
        <f>IF(CenaCelkemVypocet=0,"",I57/CenaCelkemVypocet*100)</f>
        <v/>
      </c>
    </row>
    <row r="58" spans="1:10" ht="25.5" customHeight="1" x14ac:dyDescent="0.25">
      <c r="A58" s="134">
        <v>3</v>
      </c>
      <c r="B58" s="155" t="s">
        <v>90</v>
      </c>
      <c r="C58" s="145" t="s">
        <v>91</v>
      </c>
      <c r="D58" s="145"/>
      <c r="E58" s="145"/>
      <c r="F58" s="156">
        <f>'D.1.4 D 1.4.4-1c Pol'!AE38</f>
        <v>0</v>
      </c>
      <c r="G58" s="148">
        <f>'D.1.4 D 1.4.4-1c Pol'!AF38</f>
        <v>0</v>
      </c>
      <c r="H58" s="148">
        <f>(F58*SazbaDPH1/100)+(G58*SazbaDPH2/100)</f>
        <v>0</v>
      </c>
      <c r="I58" s="148">
        <f>F58+G58+H58</f>
        <v>0</v>
      </c>
      <c r="J58" s="149" t="str">
        <f>IF(CenaCelkemVypocet=0,"",I58/CenaCelkemVypocet*100)</f>
        <v/>
      </c>
    </row>
    <row r="59" spans="1:10" ht="25.5" customHeight="1" x14ac:dyDescent="0.25">
      <c r="A59" s="134">
        <v>3</v>
      </c>
      <c r="B59" s="155" t="s">
        <v>92</v>
      </c>
      <c r="C59" s="145" t="s">
        <v>93</v>
      </c>
      <c r="D59" s="145"/>
      <c r="E59" s="145"/>
      <c r="F59" s="156">
        <f>'D.1.4 D 1.4.4-2a Pol'!AE55</f>
        <v>0</v>
      </c>
      <c r="G59" s="148">
        <f>'D.1.4 D 1.4.4-2a Pol'!AF55</f>
        <v>0</v>
      </c>
      <c r="H59" s="148">
        <f>(F59*SazbaDPH1/100)+(G59*SazbaDPH2/100)</f>
        <v>0</v>
      </c>
      <c r="I59" s="148">
        <f>F59+G59+H59</f>
        <v>0</v>
      </c>
      <c r="J59" s="149" t="str">
        <f>IF(CenaCelkemVypocet=0,"",I59/CenaCelkemVypocet*100)</f>
        <v/>
      </c>
    </row>
    <row r="60" spans="1:10" ht="25.5" customHeight="1" x14ac:dyDescent="0.25">
      <c r="A60" s="134">
        <v>3</v>
      </c>
      <c r="B60" s="155" t="s">
        <v>94</v>
      </c>
      <c r="C60" s="145" t="s">
        <v>95</v>
      </c>
      <c r="D60" s="145"/>
      <c r="E60" s="145"/>
      <c r="F60" s="156">
        <f>'D.1.4 D 1.4.4-2b Pol'!AE30</f>
        <v>0</v>
      </c>
      <c r="G60" s="148">
        <f>'D.1.4 D 1.4.4-2b Pol'!AF30</f>
        <v>0</v>
      </c>
      <c r="H60" s="148">
        <f>(F60*SazbaDPH1/100)+(G60*SazbaDPH2/100)</f>
        <v>0</v>
      </c>
      <c r="I60" s="148">
        <f>F60+G60+H60</f>
        <v>0</v>
      </c>
      <c r="J60" s="149" t="str">
        <f>IF(CenaCelkemVypocet=0,"",I60/CenaCelkemVypocet*100)</f>
        <v/>
      </c>
    </row>
    <row r="61" spans="1:10" ht="25.5" customHeight="1" x14ac:dyDescent="0.25">
      <c r="A61" s="134">
        <v>3</v>
      </c>
      <c r="B61" s="155" t="s">
        <v>96</v>
      </c>
      <c r="C61" s="145" t="s">
        <v>97</v>
      </c>
      <c r="D61" s="145"/>
      <c r="E61" s="145"/>
      <c r="F61" s="156">
        <f>'D.1.4 D 1.4.4-2c Pol'!AE18</f>
        <v>0</v>
      </c>
      <c r="G61" s="148">
        <f>'D.1.4 D 1.4.4-2c Pol'!AF18</f>
        <v>0</v>
      </c>
      <c r="H61" s="148">
        <f>(F61*SazbaDPH1/100)+(G61*SazbaDPH2/100)</f>
        <v>0</v>
      </c>
      <c r="I61" s="148">
        <f>F61+G61+H61</f>
        <v>0</v>
      </c>
      <c r="J61" s="149" t="str">
        <f>IF(CenaCelkemVypocet=0,"",I61/CenaCelkemVypocet*100)</f>
        <v/>
      </c>
    </row>
    <row r="62" spans="1:10" ht="25.5" customHeight="1" x14ac:dyDescent="0.25">
      <c r="A62" s="134">
        <v>3</v>
      </c>
      <c r="B62" s="155" t="s">
        <v>98</v>
      </c>
      <c r="C62" s="145" t="s">
        <v>99</v>
      </c>
      <c r="D62" s="145"/>
      <c r="E62" s="145"/>
      <c r="F62" s="156">
        <f>'D.1.4 D 1.4.5 Pol'!AE22</f>
        <v>0</v>
      </c>
      <c r="G62" s="148">
        <f>'D.1.4 D 1.4.5 Pol'!AF22</f>
        <v>0</v>
      </c>
      <c r="H62" s="148">
        <f>(F62*SazbaDPH1/100)+(G62*SazbaDPH2/100)</f>
        <v>0</v>
      </c>
      <c r="I62" s="148">
        <f>F62+G62+H62</f>
        <v>0</v>
      </c>
      <c r="J62" s="149" t="str">
        <f>IF(CenaCelkemVypocet=0,"",I62/CenaCelkemVypocet*100)</f>
        <v/>
      </c>
    </row>
    <row r="63" spans="1:10" ht="25.5" customHeight="1" x14ac:dyDescent="0.25">
      <c r="A63" s="134">
        <v>3</v>
      </c>
      <c r="B63" s="155" t="s">
        <v>100</v>
      </c>
      <c r="C63" s="145" t="s">
        <v>101</v>
      </c>
      <c r="D63" s="145"/>
      <c r="E63" s="145"/>
      <c r="F63" s="156">
        <f>'D.1.4 D 1.4.6 Pol'!AE30</f>
        <v>0</v>
      </c>
      <c r="G63" s="148">
        <f>'D.1.4 D 1.4.6 Pol'!AF30</f>
        <v>0</v>
      </c>
      <c r="H63" s="148">
        <f>(F63*SazbaDPH1/100)+(G63*SazbaDPH2/100)</f>
        <v>0</v>
      </c>
      <c r="I63" s="148">
        <f>F63+G63+H63</f>
        <v>0</v>
      </c>
      <c r="J63" s="149" t="str">
        <f>IF(CenaCelkemVypocet=0,"",I63/CenaCelkemVypocet*100)</f>
        <v/>
      </c>
    </row>
    <row r="64" spans="1:10" ht="25.5" customHeight="1" x14ac:dyDescent="0.25">
      <c r="A64" s="134">
        <v>3</v>
      </c>
      <c r="B64" s="155" t="s">
        <v>102</v>
      </c>
      <c r="C64" s="145" t="s">
        <v>103</v>
      </c>
      <c r="D64" s="145"/>
      <c r="E64" s="145"/>
      <c r="F64" s="156">
        <f>'D.1.4 D 1.4.7 Pol'!AE38</f>
        <v>0</v>
      </c>
      <c r="G64" s="148">
        <f>'D.1.4 D 1.4.7 Pol'!AF38</f>
        <v>0</v>
      </c>
      <c r="H64" s="148">
        <f>(F64*SazbaDPH1/100)+(G64*SazbaDPH2/100)</f>
        <v>0</v>
      </c>
      <c r="I64" s="148">
        <f>F64+G64+H64</f>
        <v>0</v>
      </c>
      <c r="J64" s="149" t="str">
        <f>IF(CenaCelkemVypocet=0,"",I64/CenaCelkemVypocet*100)</f>
        <v/>
      </c>
    </row>
    <row r="65" spans="1:10" ht="25.5" customHeight="1" x14ac:dyDescent="0.25">
      <c r="A65" s="134">
        <v>2</v>
      </c>
      <c r="B65" s="150" t="s">
        <v>104</v>
      </c>
      <c r="C65" s="151" t="s">
        <v>105</v>
      </c>
      <c r="D65" s="151"/>
      <c r="E65" s="151"/>
      <c r="F65" s="152">
        <f>'D.1.5 D.1.5. Pol'!AE194</f>
        <v>0</v>
      </c>
      <c r="G65" s="153">
        <f>'D.1.5 D.1.5. Pol'!AF194</f>
        <v>0</v>
      </c>
      <c r="H65" s="153">
        <f>(F65*SazbaDPH1/100)+(G65*SazbaDPH2/100)</f>
        <v>0</v>
      </c>
      <c r="I65" s="153">
        <f>F65+G65+H65</f>
        <v>0</v>
      </c>
      <c r="J65" s="154" t="str">
        <f>IF(CenaCelkemVypocet=0,"",I65/CenaCelkemVypocet*100)</f>
        <v/>
      </c>
    </row>
    <row r="66" spans="1:10" ht="25.5" customHeight="1" x14ac:dyDescent="0.25">
      <c r="A66" s="134">
        <v>3</v>
      </c>
      <c r="B66" s="155" t="s">
        <v>106</v>
      </c>
      <c r="C66" s="145" t="s">
        <v>105</v>
      </c>
      <c r="D66" s="145"/>
      <c r="E66" s="145"/>
      <c r="F66" s="156">
        <f>'D.1.5 D.1.5. Pol'!AE194</f>
        <v>0</v>
      </c>
      <c r="G66" s="148">
        <f>'D.1.5 D.1.5. Pol'!AF194</f>
        <v>0</v>
      </c>
      <c r="H66" s="148">
        <f>(F66*SazbaDPH1/100)+(G66*SazbaDPH2/100)</f>
        <v>0</v>
      </c>
      <c r="I66" s="148">
        <f>F66+G66+H66</f>
        <v>0</v>
      </c>
      <c r="J66" s="149" t="str">
        <f>IF(CenaCelkemVypocet=0,"",I66/CenaCelkemVypocet*100)</f>
        <v/>
      </c>
    </row>
    <row r="67" spans="1:10" ht="25.5" customHeight="1" x14ac:dyDescent="0.25">
      <c r="A67" s="134"/>
      <c r="B67" s="157" t="s">
        <v>107</v>
      </c>
      <c r="C67" s="158"/>
      <c r="D67" s="158"/>
      <c r="E67" s="159"/>
      <c r="F67" s="160">
        <f>SUMIF(A39:A66,"=1",F39:F66)</f>
        <v>0</v>
      </c>
      <c r="G67" s="161">
        <f>SUMIF(A39:A66,"=1",G39:G66)</f>
        <v>0</v>
      </c>
      <c r="H67" s="161">
        <f>SUMIF(A39:A66,"=1",H39:H66)</f>
        <v>0</v>
      </c>
      <c r="I67" s="161">
        <f>SUMIF(A39:A66,"=1",I39:I66)</f>
        <v>0</v>
      </c>
      <c r="J67" s="162">
        <f>SUMIF(A39:A66,"=1",J39:J66)</f>
        <v>0</v>
      </c>
    </row>
    <row r="69" spans="1:10" x14ac:dyDescent="0.25">
      <c r="A69" t="s">
        <v>109</v>
      </c>
      <c r="B69" t="s">
        <v>110</v>
      </c>
    </row>
    <row r="70" spans="1:10" x14ac:dyDescent="0.25">
      <c r="A70" t="s">
        <v>111</v>
      </c>
      <c r="B70" t="s">
        <v>112</v>
      </c>
    </row>
    <row r="71" spans="1:10" x14ac:dyDescent="0.25">
      <c r="A71" t="s">
        <v>113</v>
      </c>
      <c r="B71" t="s">
        <v>114</v>
      </c>
    </row>
    <row r="72" spans="1:10" x14ac:dyDescent="0.25">
      <c r="A72" t="s">
        <v>111</v>
      </c>
      <c r="B72" t="s">
        <v>115</v>
      </c>
    </row>
    <row r="73" spans="1:10" x14ac:dyDescent="0.25">
      <c r="A73" t="s">
        <v>113</v>
      </c>
      <c r="B73" t="s">
        <v>116</v>
      </c>
    </row>
    <row r="74" spans="1:10" x14ac:dyDescent="0.25">
      <c r="A74" t="s">
        <v>113</v>
      </c>
      <c r="B74" t="s">
        <v>117</v>
      </c>
    </row>
    <row r="75" spans="1:10" x14ac:dyDescent="0.25">
      <c r="A75" t="s">
        <v>113</v>
      </c>
      <c r="B75" t="s">
        <v>118</v>
      </c>
    </row>
    <row r="76" spans="1:10" x14ac:dyDescent="0.25">
      <c r="A76" t="s">
        <v>111</v>
      </c>
      <c r="B76" t="s">
        <v>119</v>
      </c>
    </row>
    <row r="77" spans="1:10" x14ac:dyDescent="0.25">
      <c r="A77" t="s">
        <v>113</v>
      </c>
      <c r="B77" t="s">
        <v>120</v>
      </c>
    </row>
    <row r="78" spans="1:10" x14ac:dyDescent="0.25">
      <c r="A78" t="s">
        <v>111</v>
      </c>
      <c r="B78" t="s">
        <v>121</v>
      </c>
    </row>
    <row r="79" spans="1:10" x14ac:dyDescent="0.25">
      <c r="A79" t="s">
        <v>113</v>
      </c>
      <c r="B79" t="s">
        <v>122</v>
      </c>
    </row>
    <row r="80" spans="1:10" x14ac:dyDescent="0.25">
      <c r="A80" t="s">
        <v>113</v>
      </c>
      <c r="B80" t="s">
        <v>123</v>
      </c>
    </row>
    <row r="81" spans="1:2" x14ac:dyDescent="0.25">
      <c r="A81" t="s">
        <v>113</v>
      </c>
      <c r="B81" t="s">
        <v>124</v>
      </c>
    </row>
    <row r="82" spans="1:2" x14ac:dyDescent="0.25">
      <c r="A82" t="s">
        <v>113</v>
      </c>
      <c r="B82" t="s">
        <v>125</v>
      </c>
    </row>
    <row r="83" spans="1:2" x14ac:dyDescent="0.25">
      <c r="A83" t="s">
        <v>113</v>
      </c>
      <c r="B83" t="s">
        <v>126</v>
      </c>
    </row>
    <row r="84" spans="1:2" x14ac:dyDescent="0.25">
      <c r="A84" t="s">
        <v>113</v>
      </c>
      <c r="B84" t="s">
        <v>127</v>
      </c>
    </row>
    <row r="85" spans="1:2" x14ac:dyDescent="0.25">
      <c r="A85" t="s">
        <v>113</v>
      </c>
      <c r="B85" t="s">
        <v>128</v>
      </c>
    </row>
    <row r="86" spans="1:2" x14ac:dyDescent="0.25">
      <c r="A86" t="s">
        <v>113</v>
      </c>
      <c r="B86" t="s">
        <v>129</v>
      </c>
    </row>
    <row r="87" spans="1:2" x14ac:dyDescent="0.25">
      <c r="A87" t="s">
        <v>113</v>
      </c>
      <c r="B87" t="s">
        <v>130</v>
      </c>
    </row>
    <row r="88" spans="1:2" x14ac:dyDescent="0.25">
      <c r="A88" t="s">
        <v>113</v>
      </c>
      <c r="B88" t="s">
        <v>131</v>
      </c>
    </row>
    <row r="89" spans="1:2" x14ac:dyDescent="0.25">
      <c r="A89" t="s">
        <v>113</v>
      </c>
      <c r="B89" t="s">
        <v>132</v>
      </c>
    </row>
    <row r="90" spans="1:2" x14ac:dyDescent="0.25">
      <c r="A90" t="s">
        <v>113</v>
      </c>
      <c r="B90" t="s">
        <v>133</v>
      </c>
    </row>
    <row r="91" spans="1:2" x14ac:dyDescent="0.25">
      <c r="A91" t="s">
        <v>113</v>
      </c>
      <c r="B91" t="s">
        <v>134</v>
      </c>
    </row>
    <row r="92" spans="1:2" x14ac:dyDescent="0.25">
      <c r="A92" t="s">
        <v>113</v>
      </c>
      <c r="B92" t="s">
        <v>135</v>
      </c>
    </row>
    <row r="93" spans="1:2" x14ac:dyDescent="0.25">
      <c r="A93" t="s">
        <v>113</v>
      </c>
      <c r="B93" t="s">
        <v>136</v>
      </c>
    </row>
    <row r="94" spans="1:2" x14ac:dyDescent="0.25">
      <c r="A94" t="s">
        <v>111</v>
      </c>
      <c r="B94" t="s">
        <v>137</v>
      </c>
    </row>
    <row r="95" spans="1:2" x14ac:dyDescent="0.25">
      <c r="A95" t="s">
        <v>113</v>
      </c>
      <c r="B95" t="s">
        <v>138</v>
      </c>
    </row>
    <row r="98" spans="1:10" ht="15.6" x14ac:dyDescent="0.3">
      <c r="B98" s="173" t="s">
        <v>139</v>
      </c>
    </row>
    <row r="100" spans="1:10" ht="25.5" customHeight="1" x14ac:dyDescent="0.25">
      <c r="A100" s="175"/>
      <c r="B100" s="178" t="s">
        <v>17</v>
      </c>
      <c r="C100" s="178" t="s">
        <v>5</v>
      </c>
      <c r="D100" s="179"/>
      <c r="E100" s="179"/>
      <c r="F100" s="180" t="s">
        <v>140</v>
      </c>
      <c r="G100" s="180"/>
      <c r="H100" s="180"/>
      <c r="I100" s="180" t="s">
        <v>29</v>
      </c>
      <c r="J100" s="180" t="s">
        <v>0</v>
      </c>
    </row>
    <row r="101" spans="1:10" ht="36.75" customHeight="1" x14ac:dyDescent="0.25">
      <c r="A101" s="176"/>
      <c r="B101" s="181" t="s">
        <v>61</v>
      </c>
      <c r="C101" s="182" t="s">
        <v>141</v>
      </c>
      <c r="D101" s="183"/>
      <c r="E101" s="183"/>
      <c r="F101" s="190" t="s">
        <v>24</v>
      </c>
      <c r="G101" s="191"/>
      <c r="H101" s="191"/>
      <c r="I101" s="191">
        <f>'D.1.2 D 1.2.1 Pol'!G8+'D.1.4 D 1.4.1a Pol'!G8+'D.1.4 D 1.4.1b Pol'!G8+'D.1.4 D 1.4.1c Pol'!G8+'D.1.4 D 1.4.1d Pol'!G8</f>
        <v>0</v>
      </c>
      <c r="J101" s="187" t="str">
        <f>IF(I166=0,"",I101/I166*100)</f>
        <v/>
      </c>
    </row>
    <row r="102" spans="1:10" ht="36.75" customHeight="1" x14ac:dyDescent="0.25">
      <c r="A102" s="176"/>
      <c r="B102" s="181" t="s">
        <v>142</v>
      </c>
      <c r="C102" s="182" t="s">
        <v>143</v>
      </c>
      <c r="D102" s="183"/>
      <c r="E102" s="183"/>
      <c r="F102" s="190" t="s">
        <v>24</v>
      </c>
      <c r="G102" s="191"/>
      <c r="H102" s="191"/>
      <c r="I102" s="191">
        <f>'D.1.5 D.1.5. Pol'!G8</f>
        <v>0</v>
      </c>
      <c r="J102" s="187" t="str">
        <f>IF(I166=0,"",I102/I166*100)</f>
        <v/>
      </c>
    </row>
    <row r="103" spans="1:10" ht="36.75" customHeight="1" x14ac:dyDescent="0.25">
      <c r="A103" s="176"/>
      <c r="B103" s="181" t="s">
        <v>144</v>
      </c>
      <c r="C103" s="182" t="s">
        <v>145</v>
      </c>
      <c r="D103" s="183"/>
      <c r="E103" s="183"/>
      <c r="F103" s="190" t="s">
        <v>24</v>
      </c>
      <c r="G103" s="191"/>
      <c r="H103" s="191"/>
      <c r="I103" s="191">
        <f>'D.1.5 D.1.5. Pol'!G15</f>
        <v>0</v>
      </c>
      <c r="J103" s="187" t="str">
        <f>IF(I166=0,"",I103/I166*100)</f>
        <v/>
      </c>
    </row>
    <row r="104" spans="1:10" ht="36.75" customHeight="1" x14ac:dyDescent="0.25">
      <c r="A104" s="176"/>
      <c r="B104" s="181" t="s">
        <v>146</v>
      </c>
      <c r="C104" s="182" t="s">
        <v>147</v>
      </c>
      <c r="D104" s="183"/>
      <c r="E104" s="183"/>
      <c r="F104" s="190" t="s">
        <v>24</v>
      </c>
      <c r="G104" s="191"/>
      <c r="H104" s="191"/>
      <c r="I104" s="191">
        <f>'D.1.5 D.1.5. Pol'!G36</f>
        <v>0</v>
      </c>
      <c r="J104" s="187" t="str">
        <f>IF(I166=0,"",I104/I166*100)</f>
        <v/>
      </c>
    </row>
    <row r="105" spans="1:10" ht="36.75" customHeight="1" x14ac:dyDescent="0.25">
      <c r="A105" s="176"/>
      <c r="B105" s="181" t="s">
        <v>148</v>
      </c>
      <c r="C105" s="182" t="s">
        <v>147</v>
      </c>
      <c r="D105" s="183"/>
      <c r="E105" s="183"/>
      <c r="F105" s="190" t="s">
        <v>24</v>
      </c>
      <c r="G105" s="191"/>
      <c r="H105" s="191"/>
      <c r="I105" s="191">
        <f>'D.1.5 D.1.5. Pol'!G66</f>
        <v>0</v>
      </c>
      <c r="J105" s="187" t="str">
        <f>IF(I166=0,"",I105/I166*100)</f>
        <v/>
      </c>
    </row>
    <row r="106" spans="1:10" ht="36.75" customHeight="1" x14ac:dyDescent="0.25">
      <c r="A106" s="176"/>
      <c r="B106" s="181" t="s">
        <v>149</v>
      </c>
      <c r="C106" s="182" t="s">
        <v>150</v>
      </c>
      <c r="D106" s="183"/>
      <c r="E106" s="183"/>
      <c r="F106" s="190" t="s">
        <v>24</v>
      </c>
      <c r="G106" s="191"/>
      <c r="H106" s="191"/>
      <c r="I106" s="191">
        <f>'D.1.5 D.1.5. Pol'!G100</f>
        <v>0</v>
      </c>
      <c r="J106" s="187" t="str">
        <f>IF(I166=0,"",I106/I166*100)</f>
        <v/>
      </c>
    </row>
    <row r="107" spans="1:10" ht="36.75" customHeight="1" x14ac:dyDescent="0.25">
      <c r="A107" s="176"/>
      <c r="B107" s="181" t="s">
        <v>151</v>
      </c>
      <c r="C107" s="182" t="s">
        <v>152</v>
      </c>
      <c r="D107" s="183"/>
      <c r="E107" s="183"/>
      <c r="F107" s="190" t="s">
        <v>24</v>
      </c>
      <c r="G107" s="191"/>
      <c r="H107" s="191"/>
      <c r="I107" s="191">
        <f>'D.1.5 D.1.5. Pol'!G129</f>
        <v>0</v>
      </c>
      <c r="J107" s="187" t="str">
        <f>IF(I166=0,"",I107/I166*100)</f>
        <v/>
      </c>
    </row>
    <row r="108" spans="1:10" ht="36.75" customHeight="1" x14ac:dyDescent="0.25">
      <c r="A108" s="176"/>
      <c r="B108" s="181" t="s">
        <v>153</v>
      </c>
      <c r="C108" s="182" t="s">
        <v>154</v>
      </c>
      <c r="D108" s="183"/>
      <c r="E108" s="183"/>
      <c r="F108" s="190" t="s">
        <v>24</v>
      </c>
      <c r="G108" s="191"/>
      <c r="H108" s="191"/>
      <c r="I108" s="191">
        <f>'D.1.2 D 1.2.1 Pol'!G47</f>
        <v>0</v>
      </c>
      <c r="J108" s="187" t="str">
        <f>IF(I166=0,"",I108/I166*100)</f>
        <v/>
      </c>
    </row>
    <row r="109" spans="1:10" ht="36.75" customHeight="1" x14ac:dyDescent="0.25">
      <c r="A109" s="176"/>
      <c r="B109" s="181" t="s">
        <v>155</v>
      </c>
      <c r="C109" s="182" t="s">
        <v>156</v>
      </c>
      <c r="D109" s="183"/>
      <c r="E109" s="183"/>
      <c r="F109" s="190" t="s">
        <v>24</v>
      </c>
      <c r="G109" s="191"/>
      <c r="H109" s="191"/>
      <c r="I109" s="191">
        <f>'D.1.1 D 1.1.1 Pol'!G8</f>
        <v>0</v>
      </c>
      <c r="J109" s="187" t="str">
        <f>IF(I166=0,"",I109/I166*100)</f>
        <v/>
      </c>
    </row>
    <row r="110" spans="1:10" ht="36.75" customHeight="1" x14ac:dyDescent="0.25">
      <c r="A110" s="176"/>
      <c r="B110" s="181" t="s">
        <v>157</v>
      </c>
      <c r="C110" s="182" t="s">
        <v>158</v>
      </c>
      <c r="D110" s="183"/>
      <c r="E110" s="183"/>
      <c r="F110" s="190" t="s">
        <v>24</v>
      </c>
      <c r="G110" s="191"/>
      <c r="H110" s="191"/>
      <c r="I110" s="191">
        <f>'D.1.4 D 1.4.1b Pol'!G64</f>
        <v>0</v>
      </c>
      <c r="J110" s="187" t="str">
        <f>IF(I166=0,"",I110/I166*100)</f>
        <v/>
      </c>
    </row>
    <row r="111" spans="1:10" ht="36.75" customHeight="1" x14ac:dyDescent="0.25">
      <c r="A111" s="176"/>
      <c r="B111" s="181" t="s">
        <v>159</v>
      </c>
      <c r="C111" s="182" t="s">
        <v>160</v>
      </c>
      <c r="D111" s="183"/>
      <c r="E111" s="183"/>
      <c r="F111" s="190" t="s">
        <v>24</v>
      </c>
      <c r="G111" s="191"/>
      <c r="H111" s="191"/>
      <c r="I111" s="191">
        <f>'D.1.2 D 1.2.1 Pol'!G121</f>
        <v>0</v>
      </c>
      <c r="J111" s="187" t="str">
        <f>IF(I166=0,"",I111/I166*100)</f>
        <v/>
      </c>
    </row>
    <row r="112" spans="1:10" ht="36.75" customHeight="1" x14ac:dyDescent="0.25">
      <c r="A112" s="176"/>
      <c r="B112" s="181" t="s">
        <v>161</v>
      </c>
      <c r="C112" s="182" t="s">
        <v>162</v>
      </c>
      <c r="D112" s="183"/>
      <c r="E112" s="183"/>
      <c r="F112" s="190" t="s">
        <v>24</v>
      </c>
      <c r="G112" s="191"/>
      <c r="H112" s="191"/>
      <c r="I112" s="191">
        <f>'D.1.1 D 1.1.1 Pol'!G96</f>
        <v>0</v>
      </c>
      <c r="J112" s="187" t="str">
        <f>IF(I166=0,"",I112/I166*100)</f>
        <v/>
      </c>
    </row>
    <row r="113" spans="1:10" ht="36.75" customHeight="1" x14ac:dyDescent="0.25">
      <c r="A113" s="176"/>
      <c r="B113" s="181" t="s">
        <v>163</v>
      </c>
      <c r="C113" s="182" t="s">
        <v>164</v>
      </c>
      <c r="D113" s="183"/>
      <c r="E113" s="183"/>
      <c r="F113" s="190" t="s">
        <v>24</v>
      </c>
      <c r="G113" s="191"/>
      <c r="H113" s="191"/>
      <c r="I113" s="191">
        <f>'D.1.4 D 1.4.1a Pol'!G101+'D.1.4 D 1.4.1b Pol'!G70+'D.1.4 D 1.4.1c Pol'!G40+'D.1.4 D 1.4.1d Pol'!G46</f>
        <v>0</v>
      </c>
      <c r="J113" s="187" t="str">
        <f>IF(I166=0,"",I113/I166*100)</f>
        <v/>
      </c>
    </row>
    <row r="114" spans="1:10" ht="36.75" customHeight="1" x14ac:dyDescent="0.25">
      <c r="A114" s="176"/>
      <c r="B114" s="181" t="s">
        <v>165</v>
      </c>
      <c r="C114" s="182" t="s">
        <v>68</v>
      </c>
      <c r="D114" s="183"/>
      <c r="E114" s="183"/>
      <c r="F114" s="190" t="s">
        <v>24</v>
      </c>
      <c r="G114" s="191"/>
      <c r="H114" s="191"/>
      <c r="I114" s="191">
        <f>'D.1.1 D 1.1.14 Pol'!G8</f>
        <v>0</v>
      </c>
      <c r="J114" s="187" t="str">
        <f>IF(I166=0,"",I114/I166*100)</f>
        <v/>
      </c>
    </row>
    <row r="115" spans="1:10" ht="36.75" customHeight="1" x14ac:dyDescent="0.25">
      <c r="A115" s="176"/>
      <c r="B115" s="181" t="s">
        <v>166</v>
      </c>
      <c r="C115" s="182" t="s">
        <v>167</v>
      </c>
      <c r="D115" s="183"/>
      <c r="E115" s="183"/>
      <c r="F115" s="190" t="s">
        <v>24</v>
      </c>
      <c r="G115" s="191"/>
      <c r="H115" s="191"/>
      <c r="I115" s="191">
        <f>'D.1.1 D 1.1.1 Pol'!G126</f>
        <v>0</v>
      </c>
      <c r="J115" s="187" t="str">
        <f>IF(I166=0,"",I115/I166*100)</f>
        <v/>
      </c>
    </row>
    <row r="116" spans="1:10" ht="36.75" customHeight="1" x14ac:dyDescent="0.25">
      <c r="A116" s="176"/>
      <c r="B116" s="181" t="s">
        <v>168</v>
      </c>
      <c r="C116" s="182" t="s">
        <v>169</v>
      </c>
      <c r="D116" s="183"/>
      <c r="E116" s="183"/>
      <c r="F116" s="190" t="s">
        <v>24</v>
      </c>
      <c r="G116" s="191"/>
      <c r="H116" s="191"/>
      <c r="I116" s="191">
        <f>'D.1.1 D 1.1.1 Pol'!G267</f>
        <v>0</v>
      </c>
      <c r="J116" s="187" t="str">
        <f>IF(I166=0,"",I116/I166*100)</f>
        <v/>
      </c>
    </row>
    <row r="117" spans="1:10" ht="36.75" customHeight="1" x14ac:dyDescent="0.25">
      <c r="A117" s="176"/>
      <c r="B117" s="181" t="s">
        <v>170</v>
      </c>
      <c r="C117" s="182" t="s">
        <v>171</v>
      </c>
      <c r="D117" s="183"/>
      <c r="E117" s="183"/>
      <c r="F117" s="190" t="s">
        <v>24</v>
      </c>
      <c r="G117" s="191"/>
      <c r="H117" s="191"/>
      <c r="I117" s="191">
        <f>'D.1.1 D 1.1.1 Pol'!G347</f>
        <v>0</v>
      </c>
      <c r="J117" s="187" t="str">
        <f>IF(I166=0,"",I117/I166*100)</f>
        <v/>
      </c>
    </row>
    <row r="118" spans="1:10" ht="36.75" customHeight="1" x14ac:dyDescent="0.25">
      <c r="A118" s="176"/>
      <c r="B118" s="181" t="s">
        <v>172</v>
      </c>
      <c r="C118" s="182" t="s">
        <v>173</v>
      </c>
      <c r="D118" s="183"/>
      <c r="E118" s="183"/>
      <c r="F118" s="190" t="s">
        <v>24</v>
      </c>
      <c r="G118" s="191"/>
      <c r="H118" s="191"/>
      <c r="I118" s="191">
        <f>'D.1.1 D 1.1.1 Pol'!G399</f>
        <v>0</v>
      </c>
      <c r="J118" s="187" t="str">
        <f>IF(I166=0,"",I118/I166*100)</f>
        <v/>
      </c>
    </row>
    <row r="119" spans="1:10" ht="36.75" customHeight="1" x14ac:dyDescent="0.25">
      <c r="A119" s="176"/>
      <c r="B119" s="181" t="s">
        <v>174</v>
      </c>
      <c r="C119" s="182" t="s">
        <v>175</v>
      </c>
      <c r="D119" s="183"/>
      <c r="E119" s="183"/>
      <c r="F119" s="190" t="s">
        <v>24</v>
      </c>
      <c r="G119" s="191"/>
      <c r="H119" s="191"/>
      <c r="I119" s="191">
        <f>'D.1.4 D 1.4.1a Pol'!G495+'D.1.4 D 1.4.1b Pol'!G78+'D.1.4 D 1.4.1c Pol'!G44+'D.1.4 D 1.4.1d Pol'!G50</f>
        <v>0</v>
      </c>
      <c r="J119" s="187" t="str">
        <f>IF(I166=0,"",I119/I166*100)</f>
        <v/>
      </c>
    </row>
    <row r="120" spans="1:10" ht="36.75" customHeight="1" x14ac:dyDescent="0.25">
      <c r="A120" s="176"/>
      <c r="B120" s="181" t="s">
        <v>176</v>
      </c>
      <c r="C120" s="182" t="s">
        <v>177</v>
      </c>
      <c r="D120" s="183"/>
      <c r="E120" s="183"/>
      <c r="F120" s="190" t="s">
        <v>24</v>
      </c>
      <c r="G120" s="191"/>
      <c r="H120" s="191"/>
      <c r="I120" s="191">
        <f>'D.1.4 D 1.4.1a Pol'!G499+'D.1.4 D 1.4.1b Pol'!G92</f>
        <v>0</v>
      </c>
      <c r="J120" s="187" t="str">
        <f>IF(I166=0,"",I120/I166*100)</f>
        <v/>
      </c>
    </row>
    <row r="121" spans="1:10" ht="36.75" customHeight="1" x14ac:dyDescent="0.25">
      <c r="A121" s="176"/>
      <c r="B121" s="181" t="s">
        <v>178</v>
      </c>
      <c r="C121" s="182" t="s">
        <v>179</v>
      </c>
      <c r="D121" s="183"/>
      <c r="E121" s="183"/>
      <c r="F121" s="190" t="s">
        <v>24</v>
      </c>
      <c r="G121" s="191"/>
      <c r="H121" s="191"/>
      <c r="I121" s="191">
        <f>'D.1.1 D 1.1.14 Pol'!G59</f>
        <v>0</v>
      </c>
      <c r="J121" s="187" t="str">
        <f>IF(I166=0,"",I121/I166*100)</f>
        <v/>
      </c>
    </row>
    <row r="122" spans="1:10" ht="36.75" customHeight="1" x14ac:dyDescent="0.25">
      <c r="A122" s="176"/>
      <c r="B122" s="181" t="s">
        <v>180</v>
      </c>
      <c r="C122" s="182" t="s">
        <v>181</v>
      </c>
      <c r="D122" s="183"/>
      <c r="E122" s="183"/>
      <c r="F122" s="190" t="s">
        <v>24</v>
      </c>
      <c r="G122" s="191"/>
      <c r="H122" s="191"/>
      <c r="I122" s="191">
        <f>'D.1.1 D 1.1.1 Pol'!G1329</f>
        <v>0</v>
      </c>
      <c r="J122" s="187" t="str">
        <f>IF(I166=0,"",I122/I166*100)</f>
        <v/>
      </c>
    </row>
    <row r="123" spans="1:10" ht="36.75" customHeight="1" x14ac:dyDescent="0.25">
      <c r="A123" s="176"/>
      <c r="B123" s="181" t="s">
        <v>182</v>
      </c>
      <c r="C123" s="182" t="s">
        <v>183</v>
      </c>
      <c r="D123" s="183"/>
      <c r="E123" s="183"/>
      <c r="F123" s="190" t="s">
        <v>24</v>
      </c>
      <c r="G123" s="191"/>
      <c r="H123" s="191"/>
      <c r="I123" s="191">
        <f>'D.1.1 D 1.1.1 Pol'!G1348+'D.1.2 D 1.2.1 Pol'!G297</f>
        <v>0</v>
      </c>
      <c r="J123" s="187" t="str">
        <f>IF(I166=0,"",I123/I166*100)</f>
        <v/>
      </c>
    </row>
    <row r="124" spans="1:10" ht="36.75" customHeight="1" x14ac:dyDescent="0.25">
      <c r="A124" s="176"/>
      <c r="B124" s="181" t="s">
        <v>184</v>
      </c>
      <c r="C124" s="182" t="s">
        <v>185</v>
      </c>
      <c r="D124" s="183"/>
      <c r="E124" s="183"/>
      <c r="F124" s="190" t="s">
        <v>24</v>
      </c>
      <c r="G124" s="191"/>
      <c r="H124" s="191"/>
      <c r="I124" s="191">
        <f>'D.1.1 D 1.1.1 Pol'!G1407</f>
        <v>0</v>
      </c>
      <c r="J124" s="187" t="str">
        <f>IF(I166=0,"",I124/I166*100)</f>
        <v/>
      </c>
    </row>
    <row r="125" spans="1:10" ht="36.75" customHeight="1" x14ac:dyDescent="0.25">
      <c r="A125" s="176"/>
      <c r="B125" s="181" t="s">
        <v>186</v>
      </c>
      <c r="C125" s="182" t="s">
        <v>187</v>
      </c>
      <c r="D125" s="183"/>
      <c r="E125" s="183"/>
      <c r="F125" s="190" t="s">
        <v>24</v>
      </c>
      <c r="G125" s="191"/>
      <c r="H125" s="191"/>
      <c r="I125" s="191">
        <f>'D.1.1 D 1.1.1 Pol'!G1436+'D.1.1 D 1.1.14 Pol'!G78</f>
        <v>0</v>
      </c>
      <c r="J125" s="187" t="str">
        <f>IF(I166=0,"",I125/I166*100)</f>
        <v/>
      </c>
    </row>
    <row r="126" spans="1:10" ht="36.75" customHeight="1" x14ac:dyDescent="0.25">
      <c r="A126" s="176"/>
      <c r="B126" s="181" t="s">
        <v>188</v>
      </c>
      <c r="C126" s="182" t="s">
        <v>189</v>
      </c>
      <c r="D126" s="183"/>
      <c r="E126" s="183"/>
      <c r="F126" s="190" t="s">
        <v>24</v>
      </c>
      <c r="G126" s="191"/>
      <c r="H126" s="191"/>
      <c r="I126" s="191">
        <f>'D.1.4 D 1.4.1b Pol'!G124+'D.1.4 D 1.4.1c Pol'!G52</f>
        <v>0</v>
      </c>
      <c r="J126" s="187" t="str">
        <f>IF(I166=0,"",I126/I166*100)</f>
        <v/>
      </c>
    </row>
    <row r="127" spans="1:10" ht="36.75" customHeight="1" x14ac:dyDescent="0.25">
      <c r="A127" s="176"/>
      <c r="B127" s="181" t="s">
        <v>188</v>
      </c>
      <c r="C127" s="182" t="s">
        <v>190</v>
      </c>
      <c r="D127" s="183"/>
      <c r="E127" s="183"/>
      <c r="F127" s="190" t="s">
        <v>24</v>
      </c>
      <c r="G127" s="191"/>
      <c r="H127" s="191"/>
      <c r="I127" s="191">
        <f>'D.1.1 D 1.1.1 Pol'!G1468+'D.1.1 D 1.1.14 Pol'!G94+'D.1.2 D 1.2.1 Pol'!G301+'D.1.4 D 1.4.1a Pol'!G519+'D.1.4 D 1.4.1d Pol'!G80</f>
        <v>0</v>
      </c>
      <c r="J127" s="187" t="str">
        <f>IF(I166=0,"",I127/I166*100)</f>
        <v/>
      </c>
    </row>
    <row r="128" spans="1:10" ht="36.75" customHeight="1" x14ac:dyDescent="0.25">
      <c r="A128" s="176"/>
      <c r="B128" s="181" t="s">
        <v>191</v>
      </c>
      <c r="C128" s="182" t="s">
        <v>28</v>
      </c>
      <c r="D128" s="183"/>
      <c r="E128" s="183"/>
      <c r="F128" s="190" t="s">
        <v>24</v>
      </c>
      <c r="G128" s="191"/>
      <c r="H128" s="191"/>
      <c r="I128" s="191">
        <f>'0 1 Pol'!G33</f>
        <v>0</v>
      </c>
      <c r="J128" s="187" t="str">
        <f>IF(I166=0,"",I128/I166*100)</f>
        <v/>
      </c>
    </row>
    <row r="129" spans="1:10" ht="36.75" customHeight="1" x14ac:dyDescent="0.25">
      <c r="A129" s="176"/>
      <c r="B129" s="181" t="s">
        <v>192</v>
      </c>
      <c r="C129" s="182" t="s">
        <v>27</v>
      </c>
      <c r="D129" s="183"/>
      <c r="E129" s="183"/>
      <c r="F129" s="190" t="s">
        <v>24</v>
      </c>
      <c r="G129" s="191"/>
      <c r="H129" s="191"/>
      <c r="I129" s="191">
        <f>'0 1 Pol'!G8</f>
        <v>0</v>
      </c>
      <c r="J129" s="187" t="str">
        <f>IF(I166=0,"",I129/I166*100)</f>
        <v/>
      </c>
    </row>
    <row r="130" spans="1:10" ht="36.75" customHeight="1" x14ac:dyDescent="0.25">
      <c r="A130" s="176"/>
      <c r="B130" s="181" t="s">
        <v>193</v>
      </c>
      <c r="C130" s="182" t="s">
        <v>194</v>
      </c>
      <c r="D130" s="183"/>
      <c r="E130" s="183"/>
      <c r="F130" s="190" t="s">
        <v>25</v>
      </c>
      <c r="G130" s="191"/>
      <c r="H130" s="191"/>
      <c r="I130" s="191">
        <f>'D.1.1 D 1.1.1 Pol'!G410</f>
        <v>0</v>
      </c>
      <c r="J130" s="187" t="str">
        <f>IF(I166=0,"",I130/I166*100)</f>
        <v/>
      </c>
    </row>
    <row r="131" spans="1:10" ht="36.75" customHeight="1" x14ac:dyDescent="0.25">
      <c r="A131" s="176"/>
      <c r="B131" s="181" t="s">
        <v>195</v>
      </c>
      <c r="C131" s="182" t="s">
        <v>196</v>
      </c>
      <c r="D131" s="183"/>
      <c r="E131" s="183"/>
      <c r="F131" s="190" t="s">
        <v>25</v>
      </c>
      <c r="G131" s="191"/>
      <c r="H131" s="191"/>
      <c r="I131" s="191">
        <f>'D.1.1 D 1.1.1 Pol'!G513</f>
        <v>0</v>
      </c>
      <c r="J131" s="187" t="str">
        <f>IF(I166=0,"",I131/I166*100)</f>
        <v/>
      </c>
    </row>
    <row r="132" spans="1:10" ht="36.75" customHeight="1" x14ac:dyDescent="0.25">
      <c r="A132" s="176"/>
      <c r="B132" s="181" t="s">
        <v>197</v>
      </c>
      <c r="C132" s="182" t="s">
        <v>198</v>
      </c>
      <c r="D132" s="183"/>
      <c r="E132" s="183"/>
      <c r="F132" s="190" t="s">
        <v>25</v>
      </c>
      <c r="G132" s="191"/>
      <c r="H132" s="191"/>
      <c r="I132" s="191">
        <f>'D.1.1 D 1.1.1 Pol'!G640</f>
        <v>0</v>
      </c>
      <c r="J132" s="187" t="str">
        <f>IF(I166=0,"",I132/I166*100)</f>
        <v/>
      </c>
    </row>
    <row r="133" spans="1:10" ht="36.75" customHeight="1" x14ac:dyDescent="0.25">
      <c r="A133" s="176"/>
      <c r="B133" s="181" t="s">
        <v>199</v>
      </c>
      <c r="C133" s="182" t="s">
        <v>200</v>
      </c>
      <c r="D133" s="183"/>
      <c r="E133" s="183"/>
      <c r="F133" s="190" t="s">
        <v>25</v>
      </c>
      <c r="G133" s="191"/>
      <c r="H133" s="191"/>
      <c r="I133" s="191">
        <f>'D.1.4 D 1.4.1a Pol'!G118</f>
        <v>0</v>
      </c>
      <c r="J133" s="187" t="str">
        <f>IF(I166=0,"",I133/I166*100)</f>
        <v/>
      </c>
    </row>
    <row r="134" spans="1:10" ht="36.75" customHeight="1" x14ac:dyDescent="0.25">
      <c r="A134" s="176"/>
      <c r="B134" s="181" t="s">
        <v>201</v>
      </c>
      <c r="C134" s="182" t="s">
        <v>202</v>
      </c>
      <c r="D134" s="183"/>
      <c r="E134" s="183"/>
      <c r="F134" s="190" t="s">
        <v>25</v>
      </c>
      <c r="G134" s="191"/>
      <c r="H134" s="191"/>
      <c r="I134" s="191">
        <f>'D.1.4 D 1.4.1a Pol'!G256</f>
        <v>0</v>
      </c>
      <c r="J134" s="187" t="str">
        <f>IF(I166=0,"",I134/I166*100)</f>
        <v/>
      </c>
    </row>
    <row r="135" spans="1:10" ht="36.75" customHeight="1" x14ac:dyDescent="0.25">
      <c r="A135" s="176"/>
      <c r="B135" s="181" t="s">
        <v>203</v>
      </c>
      <c r="C135" s="182" t="s">
        <v>204</v>
      </c>
      <c r="D135" s="183"/>
      <c r="E135" s="183"/>
      <c r="F135" s="190" t="s">
        <v>25</v>
      </c>
      <c r="G135" s="191"/>
      <c r="H135" s="191"/>
      <c r="I135" s="191">
        <f>'D.1.4 D 1.4.1a Pol'!G375</f>
        <v>0</v>
      </c>
      <c r="J135" s="187" t="str">
        <f>IF(I166=0,"",I135/I166*100)</f>
        <v/>
      </c>
    </row>
    <row r="136" spans="1:10" ht="36.75" customHeight="1" x14ac:dyDescent="0.25">
      <c r="A136" s="176"/>
      <c r="B136" s="181" t="s">
        <v>205</v>
      </c>
      <c r="C136" s="182" t="s">
        <v>206</v>
      </c>
      <c r="D136" s="183"/>
      <c r="E136" s="183"/>
      <c r="F136" s="190" t="s">
        <v>25</v>
      </c>
      <c r="G136" s="191"/>
      <c r="H136" s="191"/>
      <c r="I136" s="191">
        <f>'D.1.4 D 1.4.2 Pol'!G8</f>
        <v>0</v>
      </c>
      <c r="J136" s="187" t="str">
        <f>IF(I166=0,"",I136/I166*100)</f>
        <v/>
      </c>
    </row>
    <row r="137" spans="1:10" ht="36.75" customHeight="1" x14ac:dyDescent="0.25">
      <c r="A137" s="176"/>
      <c r="B137" s="181" t="s">
        <v>207</v>
      </c>
      <c r="C137" s="182" t="s">
        <v>208</v>
      </c>
      <c r="D137" s="183"/>
      <c r="E137" s="183"/>
      <c r="F137" s="190" t="s">
        <v>25</v>
      </c>
      <c r="G137" s="191"/>
      <c r="H137" s="191"/>
      <c r="I137" s="191">
        <f>'D.1.4 D 1.4.2 Pol'!G15</f>
        <v>0</v>
      </c>
      <c r="J137" s="187" t="str">
        <f>IF(I166=0,"",I137/I166*100)</f>
        <v/>
      </c>
    </row>
    <row r="138" spans="1:10" ht="36.75" customHeight="1" x14ac:dyDescent="0.25">
      <c r="A138" s="176"/>
      <c r="B138" s="181" t="s">
        <v>209</v>
      </c>
      <c r="C138" s="182" t="s">
        <v>210</v>
      </c>
      <c r="D138" s="183"/>
      <c r="E138" s="183"/>
      <c r="F138" s="190" t="s">
        <v>25</v>
      </c>
      <c r="G138" s="191"/>
      <c r="H138" s="191"/>
      <c r="I138" s="191">
        <f>'D.1.4 D 1.4.2 Pol'!G27</f>
        <v>0</v>
      </c>
      <c r="J138" s="187" t="str">
        <f>IF(I166=0,"",I138/I166*100)</f>
        <v/>
      </c>
    </row>
    <row r="139" spans="1:10" ht="36.75" customHeight="1" x14ac:dyDescent="0.25">
      <c r="A139" s="176"/>
      <c r="B139" s="181" t="s">
        <v>211</v>
      </c>
      <c r="C139" s="182" t="s">
        <v>212</v>
      </c>
      <c r="D139" s="183"/>
      <c r="E139" s="183"/>
      <c r="F139" s="190" t="s">
        <v>25</v>
      </c>
      <c r="G139" s="191"/>
      <c r="H139" s="191"/>
      <c r="I139" s="191">
        <f>'D.1.4 D 1.4.2 Pol'!G39</f>
        <v>0</v>
      </c>
      <c r="J139" s="187" t="str">
        <f>IF(I166=0,"",I139/I166*100)</f>
        <v/>
      </c>
    </row>
    <row r="140" spans="1:10" ht="36.75" customHeight="1" x14ac:dyDescent="0.25">
      <c r="A140" s="176"/>
      <c r="B140" s="181" t="s">
        <v>213</v>
      </c>
      <c r="C140" s="182" t="s">
        <v>214</v>
      </c>
      <c r="D140" s="183"/>
      <c r="E140" s="183"/>
      <c r="F140" s="190" t="s">
        <v>25</v>
      </c>
      <c r="G140" s="191"/>
      <c r="H140" s="191"/>
      <c r="I140" s="191">
        <f>'D.1.4 D 1.4.2 Pol'!G56</f>
        <v>0</v>
      </c>
      <c r="J140" s="187" t="str">
        <f>IF(I166=0,"",I140/I166*100)</f>
        <v/>
      </c>
    </row>
    <row r="141" spans="1:10" ht="36.75" customHeight="1" x14ac:dyDescent="0.25">
      <c r="A141" s="176"/>
      <c r="B141" s="181" t="s">
        <v>215</v>
      </c>
      <c r="C141" s="182" t="s">
        <v>216</v>
      </c>
      <c r="D141" s="183"/>
      <c r="E141" s="183"/>
      <c r="F141" s="190" t="s">
        <v>25</v>
      </c>
      <c r="G141" s="191"/>
      <c r="H141" s="191"/>
      <c r="I141" s="191">
        <f>'D.1.4 D 1.4.2 Pol'!G59</f>
        <v>0</v>
      </c>
      <c r="J141" s="187" t="str">
        <f>IF(I166=0,"",I141/I166*100)</f>
        <v/>
      </c>
    </row>
    <row r="142" spans="1:10" ht="36.75" customHeight="1" x14ac:dyDescent="0.25">
      <c r="A142" s="176"/>
      <c r="B142" s="181" t="s">
        <v>217</v>
      </c>
      <c r="C142" s="182" t="s">
        <v>218</v>
      </c>
      <c r="D142" s="183"/>
      <c r="E142" s="183"/>
      <c r="F142" s="190" t="s">
        <v>25</v>
      </c>
      <c r="G142" s="191"/>
      <c r="H142" s="191"/>
      <c r="I142" s="191">
        <f>'D.1.1 D 1.1.1 Pol'!G776</f>
        <v>0</v>
      </c>
      <c r="J142" s="187" t="str">
        <f>IF(I166=0,"",I142/I166*100)</f>
        <v/>
      </c>
    </row>
    <row r="143" spans="1:10" ht="36.75" customHeight="1" x14ac:dyDescent="0.25">
      <c r="A143" s="176"/>
      <c r="B143" s="181" t="s">
        <v>219</v>
      </c>
      <c r="C143" s="182" t="s">
        <v>220</v>
      </c>
      <c r="D143" s="183"/>
      <c r="E143" s="183"/>
      <c r="F143" s="190" t="s">
        <v>25</v>
      </c>
      <c r="G143" s="191"/>
      <c r="H143" s="191"/>
      <c r="I143" s="191">
        <f>'D.1.1 D 1.1.1 Pol'!G783</f>
        <v>0</v>
      </c>
      <c r="J143" s="187" t="str">
        <f>IF(I166=0,"",I143/I166*100)</f>
        <v/>
      </c>
    </row>
    <row r="144" spans="1:10" ht="36.75" customHeight="1" x14ac:dyDescent="0.25">
      <c r="A144" s="176"/>
      <c r="B144" s="181" t="s">
        <v>221</v>
      </c>
      <c r="C144" s="182" t="s">
        <v>222</v>
      </c>
      <c r="D144" s="183"/>
      <c r="E144" s="183"/>
      <c r="F144" s="190" t="s">
        <v>25</v>
      </c>
      <c r="G144" s="191"/>
      <c r="H144" s="191"/>
      <c r="I144" s="191">
        <f>'D.1.1 D 1.1.1 Pol'!G792</f>
        <v>0</v>
      </c>
      <c r="J144" s="187" t="str">
        <f>IF(I166=0,"",I144/I166*100)</f>
        <v/>
      </c>
    </row>
    <row r="145" spans="1:10" ht="36.75" customHeight="1" x14ac:dyDescent="0.25">
      <c r="A145" s="176"/>
      <c r="B145" s="181" t="s">
        <v>223</v>
      </c>
      <c r="C145" s="182" t="s">
        <v>224</v>
      </c>
      <c r="D145" s="183"/>
      <c r="E145" s="183"/>
      <c r="F145" s="190" t="s">
        <v>25</v>
      </c>
      <c r="G145" s="191"/>
      <c r="H145" s="191"/>
      <c r="I145" s="191">
        <f>'D.1.1 D 1.1.1 Pol'!G827+'D.1.2 D 1.2.1 Pol'!G259</f>
        <v>0</v>
      </c>
      <c r="J145" s="187" t="str">
        <f>IF(I166=0,"",I145/I166*100)</f>
        <v/>
      </c>
    </row>
    <row r="146" spans="1:10" ht="36.75" customHeight="1" x14ac:dyDescent="0.25">
      <c r="A146" s="176"/>
      <c r="B146" s="181" t="s">
        <v>225</v>
      </c>
      <c r="C146" s="182" t="s">
        <v>226</v>
      </c>
      <c r="D146" s="183"/>
      <c r="E146" s="183"/>
      <c r="F146" s="190" t="s">
        <v>25</v>
      </c>
      <c r="G146" s="191"/>
      <c r="H146" s="191"/>
      <c r="I146" s="191">
        <f>'D.1.1 D 1.1.1 Pol'!G893</f>
        <v>0</v>
      </c>
      <c r="J146" s="187" t="str">
        <f>IF(I166=0,"",I146/I166*100)</f>
        <v/>
      </c>
    </row>
    <row r="147" spans="1:10" ht="36.75" customHeight="1" x14ac:dyDescent="0.25">
      <c r="A147" s="176"/>
      <c r="B147" s="181" t="s">
        <v>227</v>
      </c>
      <c r="C147" s="182" t="s">
        <v>228</v>
      </c>
      <c r="D147" s="183"/>
      <c r="E147" s="183"/>
      <c r="F147" s="190" t="s">
        <v>25</v>
      </c>
      <c r="G147" s="191"/>
      <c r="H147" s="191"/>
      <c r="I147" s="191">
        <f>'D.1.1 D 1.1.1 Pol'!G1089</f>
        <v>0</v>
      </c>
      <c r="J147" s="187" t="str">
        <f>IF(I166=0,"",I147/I166*100)</f>
        <v/>
      </c>
    </row>
    <row r="148" spans="1:10" ht="36.75" customHeight="1" x14ac:dyDescent="0.25">
      <c r="A148" s="176"/>
      <c r="B148" s="181" t="s">
        <v>229</v>
      </c>
      <c r="C148" s="182" t="s">
        <v>230</v>
      </c>
      <c r="D148" s="183"/>
      <c r="E148" s="183"/>
      <c r="F148" s="190" t="s">
        <v>25</v>
      </c>
      <c r="G148" s="191"/>
      <c r="H148" s="191"/>
      <c r="I148" s="191">
        <f>'D.1.1 D 1.1.1 Pol'!G1226</f>
        <v>0</v>
      </c>
      <c r="J148" s="187" t="str">
        <f>IF(I166=0,"",I148/I166*100)</f>
        <v/>
      </c>
    </row>
    <row r="149" spans="1:10" ht="36.75" customHeight="1" x14ac:dyDescent="0.25">
      <c r="A149" s="176"/>
      <c r="B149" s="181" t="s">
        <v>231</v>
      </c>
      <c r="C149" s="182" t="s">
        <v>232</v>
      </c>
      <c r="D149" s="183"/>
      <c r="E149" s="183"/>
      <c r="F149" s="190" t="s">
        <v>25</v>
      </c>
      <c r="G149" s="191"/>
      <c r="H149" s="191"/>
      <c r="I149" s="191">
        <f>'D.1.1 D 1.1.1 Pol'!G1316</f>
        <v>0</v>
      </c>
      <c r="J149" s="187" t="str">
        <f>IF(I166=0,"",I149/I166*100)</f>
        <v/>
      </c>
    </row>
    <row r="150" spans="1:10" ht="36.75" customHeight="1" x14ac:dyDescent="0.25">
      <c r="A150" s="176"/>
      <c r="B150" s="181" t="s">
        <v>233</v>
      </c>
      <c r="C150" s="182" t="s">
        <v>101</v>
      </c>
      <c r="D150" s="183"/>
      <c r="E150" s="183"/>
      <c r="F150" s="190" t="s">
        <v>26</v>
      </c>
      <c r="G150" s="191"/>
      <c r="H150" s="191"/>
      <c r="I150" s="191">
        <f>'D.1.4 D 1.4.6 Pol'!G8</f>
        <v>0</v>
      </c>
      <c r="J150" s="187" t="str">
        <f>IF(I166=0,"",I150/I166*100)</f>
        <v/>
      </c>
    </row>
    <row r="151" spans="1:10" ht="36.75" customHeight="1" x14ac:dyDescent="0.25">
      <c r="A151" s="176"/>
      <c r="B151" s="181" t="s">
        <v>234</v>
      </c>
      <c r="C151" s="182" t="s">
        <v>235</v>
      </c>
      <c r="D151" s="183"/>
      <c r="E151" s="183"/>
      <c r="F151" s="190" t="s">
        <v>26</v>
      </c>
      <c r="G151" s="191"/>
      <c r="H151" s="191"/>
      <c r="I151" s="191">
        <f>'D.1.4 D 1.4.4-1b Pol'!G10</f>
        <v>0</v>
      </c>
      <c r="J151" s="187" t="str">
        <f>IF(I166=0,"",I151/I166*100)</f>
        <v/>
      </c>
    </row>
    <row r="152" spans="1:10" ht="36.75" customHeight="1" x14ac:dyDescent="0.25">
      <c r="A152" s="176"/>
      <c r="B152" s="181" t="s">
        <v>236</v>
      </c>
      <c r="C152" s="182" t="s">
        <v>237</v>
      </c>
      <c r="D152" s="183"/>
      <c r="E152" s="183"/>
      <c r="F152" s="190" t="s">
        <v>26</v>
      </c>
      <c r="G152" s="191"/>
      <c r="H152" s="191"/>
      <c r="I152" s="191">
        <f>'D.1.4 D 1.4.4-1b Pol'!G8+'D.1.4 D 1.4.4-1b Pol'!G29</f>
        <v>0</v>
      </c>
      <c r="J152" s="187" t="str">
        <f>IF(I166=0,"",I152/I166*100)</f>
        <v/>
      </c>
    </row>
    <row r="153" spans="1:10" ht="36.75" customHeight="1" x14ac:dyDescent="0.25">
      <c r="A153" s="176"/>
      <c r="B153" s="181" t="s">
        <v>238</v>
      </c>
      <c r="C153" s="182" t="s">
        <v>95</v>
      </c>
      <c r="D153" s="183"/>
      <c r="E153" s="183"/>
      <c r="F153" s="190" t="s">
        <v>26</v>
      </c>
      <c r="G153" s="191"/>
      <c r="H153" s="191"/>
      <c r="I153" s="191">
        <f>'D.1.4 D 1.4.4-2b Pol'!G8</f>
        <v>0</v>
      </c>
      <c r="J153" s="187" t="str">
        <f>IF(I166=0,"",I153/I166*100)</f>
        <v/>
      </c>
    </row>
    <row r="154" spans="1:10" ht="36.75" customHeight="1" x14ac:dyDescent="0.25">
      <c r="A154" s="176"/>
      <c r="B154" s="181" t="s">
        <v>239</v>
      </c>
      <c r="C154" s="182" t="s">
        <v>240</v>
      </c>
      <c r="D154" s="183"/>
      <c r="E154" s="183"/>
      <c r="F154" s="190" t="s">
        <v>26</v>
      </c>
      <c r="G154" s="191"/>
      <c r="H154" s="191"/>
      <c r="I154" s="191">
        <f>'D.1.4 D 1.4.4-1a Pol'!G8</f>
        <v>0</v>
      </c>
      <c r="J154" s="187" t="str">
        <f>IF(I166=0,"",I154/I166*100)</f>
        <v/>
      </c>
    </row>
    <row r="155" spans="1:10" ht="36.75" customHeight="1" x14ac:dyDescent="0.25">
      <c r="A155" s="176"/>
      <c r="B155" s="181" t="s">
        <v>241</v>
      </c>
      <c r="C155" s="182" t="s">
        <v>242</v>
      </c>
      <c r="D155" s="183"/>
      <c r="E155" s="183"/>
      <c r="F155" s="190" t="s">
        <v>26</v>
      </c>
      <c r="G155" s="191"/>
      <c r="H155" s="191"/>
      <c r="I155" s="191">
        <f>'D.1.4 D 1.4.4-1a Pol'!G14</f>
        <v>0</v>
      </c>
      <c r="J155" s="187" t="str">
        <f>IF(I166=0,"",I155/I166*100)</f>
        <v/>
      </c>
    </row>
    <row r="156" spans="1:10" ht="36.75" customHeight="1" x14ac:dyDescent="0.25">
      <c r="A156" s="176"/>
      <c r="B156" s="181" t="s">
        <v>243</v>
      </c>
      <c r="C156" s="182" t="s">
        <v>244</v>
      </c>
      <c r="D156" s="183"/>
      <c r="E156" s="183"/>
      <c r="F156" s="190" t="s">
        <v>26</v>
      </c>
      <c r="G156" s="191"/>
      <c r="H156" s="191"/>
      <c r="I156" s="191">
        <f>'D.1.4 D 1.4.4-1a Pol'!G134</f>
        <v>0</v>
      </c>
      <c r="J156" s="187" t="str">
        <f>IF(I166=0,"",I156/I166*100)</f>
        <v/>
      </c>
    </row>
    <row r="157" spans="1:10" ht="36.75" customHeight="1" x14ac:dyDescent="0.25">
      <c r="A157" s="176"/>
      <c r="B157" s="181" t="s">
        <v>245</v>
      </c>
      <c r="C157" s="182" t="s">
        <v>246</v>
      </c>
      <c r="D157" s="183"/>
      <c r="E157" s="183"/>
      <c r="F157" s="190" t="s">
        <v>26</v>
      </c>
      <c r="G157" s="191"/>
      <c r="H157" s="191"/>
      <c r="I157" s="191">
        <f>'D.1.4 D 1.4.4-2a Pol'!G8</f>
        <v>0</v>
      </c>
      <c r="J157" s="187" t="str">
        <f>IF(I166=0,"",I157/I166*100)</f>
        <v/>
      </c>
    </row>
    <row r="158" spans="1:10" ht="36.75" customHeight="1" x14ac:dyDescent="0.25">
      <c r="A158" s="176"/>
      <c r="B158" s="181" t="s">
        <v>247</v>
      </c>
      <c r="C158" s="182" t="s">
        <v>248</v>
      </c>
      <c r="D158" s="183"/>
      <c r="E158" s="183"/>
      <c r="F158" s="190" t="s">
        <v>26</v>
      </c>
      <c r="G158" s="191"/>
      <c r="H158" s="191"/>
      <c r="I158" s="191">
        <f>'D.1.4 D 1.4.4-2a Pol'!G13</f>
        <v>0</v>
      </c>
      <c r="J158" s="187" t="str">
        <f>IF(I166=0,"",I158/I166*100)</f>
        <v/>
      </c>
    </row>
    <row r="159" spans="1:10" ht="36.75" customHeight="1" x14ac:dyDescent="0.25">
      <c r="A159" s="176"/>
      <c r="B159" s="181" t="s">
        <v>249</v>
      </c>
      <c r="C159" s="182" t="s">
        <v>99</v>
      </c>
      <c r="D159" s="183"/>
      <c r="E159" s="183"/>
      <c r="F159" s="190" t="s">
        <v>26</v>
      </c>
      <c r="G159" s="191"/>
      <c r="H159" s="191"/>
      <c r="I159" s="191">
        <f>'D.1.4 D 1.4.5 Pol'!G8</f>
        <v>0</v>
      </c>
      <c r="J159" s="187" t="str">
        <f>IF(I166=0,"",I159/I166*100)</f>
        <v/>
      </c>
    </row>
    <row r="160" spans="1:10" ht="36.75" customHeight="1" x14ac:dyDescent="0.25">
      <c r="A160" s="176"/>
      <c r="B160" s="181" t="s">
        <v>250</v>
      </c>
      <c r="C160" s="182" t="s">
        <v>97</v>
      </c>
      <c r="D160" s="183"/>
      <c r="E160" s="183"/>
      <c r="F160" s="190" t="s">
        <v>26</v>
      </c>
      <c r="G160" s="191"/>
      <c r="H160" s="191"/>
      <c r="I160" s="191">
        <f>'D.1.4 D 1.4.4-2c Pol'!G8</f>
        <v>0</v>
      </c>
      <c r="J160" s="187" t="str">
        <f>IF(I166=0,"",I160/I166*100)</f>
        <v/>
      </c>
    </row>
    <row r="161" spans="1:10" ht="36.75" customHeight="1" x14ac:dyDescent="0.25">
      <c r="A161" s="176"/>
      <c r="B161" s="181" t="s">
        <v>251</v>
      </c>
      <c r="C161" s="182" t="s">
        <v>103</v>
      </c>
      <c r="D161" s="183"/>
      <c r="E161" s="183"/>
      <c r="F161" s="190" t="s">
        <v>26</v>
      </c>
      <c r="G161" s="191"/>
      <c r="H161" s="191"/>
      <c r="I161" s="191">
        <f>'D.1.4 D 1.4.7 Pol'!G8</f>
        <v>0</v>
      </c>
      <c r="J161" s="187" t="str">
        <f>IF(I166=0,"",I161/I166*100)</f>
        <v/>
      </c>
    </row>
    <row r="162" spans="1:10" ht="36.75" customHeight="1" x14ac:dyDescent="0.25">
      <c r="A162" s="176"/>
      <c r="B162" s="181" t="s">
        <v>252</v>
      </c>
      <c r="C162" s="182" t="s">
        <v>253</v>
      </c>
      <c r="D162" s="183"/>
      <c r="E162" s="183"/>
      <c r="F162" s="190" t="s">
        <v>26</v>
      </c>
      <c r="G162" s="191"/>
      <c r="H162" s="191"/>
      <c r="I162" s="191">
        <f>'D.1.4 D 1.4.4-1c Pol'!G8</f>
        <v>0</v>
      </c>
      <c r="J162" s="187" t="str">
        <f>IF(I166=0,"",I162/I166*100)</f>
        <v/>
      </c>
    </row>
    <row r="163" spans="1:10" ht="36.75" customHeight="1" x14ac:dyDescent="0.25">
      <c r="A163" s="176"/>
      <c r="B163" s="181" t="s">
        <v>254</v>
      </c>
      <c r="C163" s="182" t="s">
        <v>255</v>
      </c>
      <c r="D163" s="183"/>
      <c r="E163" s="183"/>
      <c r="F163" s="190" t="s">
        <v>26</v>
      </c>
      <c r="G163" s="191"/>
      <c r="H163" s="191"/>
      <c r="I163" s="191">
        <f>'D.1.4 D 1.4.4-2a Pol'!G32</f>
        <v>0</v>
      </c>
      <c r="J163" s="187" t="str">
        <f>IF(I166=0,"",I163/I166*100)</f>
        <v/>
      </c>
    </row>
    <row r="164" spans="1:10" ht="36.75" customHeight="1" x14ac:dyDescent="0.25">
      <c r="A164" s="176"/>
      <c r="B164" s="181" t="s">
        <v>256</v>
      </c>
      <c r="C164" s="182" t="s">
        <v>257</v>
      </c>
      <c r="D164" s="183"/>
      <c r="E164" s="183"/>
      <c r="F164" s="190" t="s">
        <v>26</v>
      </c>
      <c r="G164" s="191"/>
      <c r="H164" s="191"/>
      <c r="I164" s="191">
        <f>'D.1.4 D 1.4.3 Pol'!G8</f>
        <v>0</v>
      </c>
      <c r="J164" s="187" t="str">
        <f>IF(I166=0,"",I164/I166*100)</f>
        <v/>
      </c>
    </row>
    <row r="165" spans="1:10" ht="36.75" customHeight="1" x14ac:dyDescent="0.25">
      <c r="A165" s="176"/>
      <c r="B165" s="181" t="s">
        <v>258</v>
      </c>
      <c r="C165" s="182" t="s">
        <v>259</v>
      </c>
      <c r="D165" s="183"/>
      <c r="E165" s="183"/>
      <c r="F165" s="190" t="s">
        <v>26</v>
      </c>
      <c r="G165" s="191"/>
      <c r="H165" s="191"/>
      <c r="I165" s="191">
        <f>'D.1.1 D 1.1.10 Pol'!G8</f>
        <v>0</v>
      </c>
      <c r="J165" s="187" t="str">
        <f>IF(I166=0,"",I165/I166*100)</f>
        <v/>
      </c>
    </row>
    <row r="166" spans="1:10" ht="25.5" customHeight="1" x14ac:dyDescent="0.25">
      <c r="A166" s="177"/>
      <c r="B166" s="184" t="s">
        <v>1</v>
      </c>
      <c r="C166" s="185"/>
      <c r="D166" s="186"/>
      <c r="E166" s="186"/>
      <c r="F166" s="192"/>
      <c r="G166" s="193"/>
      <c r="H166" s="193"/>
      <c r="I166" s="193">
        <f>SUM(I101:I165)</f>
        <v>0</v>
      </c>
      <c r="J166" s="188">
        <f>SUM(J101:J165)</f>
        <v>0</v>
      </c>
    </row>
    <row r="167" spans="1:10" x14ac:dyDescent="0.25">
      <c r="F167" s="133"/>
      <c r="G167" s="133"/>
      <c r="H167" s="133"/>
      <c r="I167" s="133"/>
      <c r="J167" s="189"/>
    </row>
    <row r="168" spans="1:10" x14ac:dyDescent="0.25">
      <c r="F168" s="133"/>
      <c r="G168" s="133"/>
      <c r="H168" s="133"/>
      <c r="I168" s="133"/>
      <c r="J168" s="189"/>
    </row>
    <row r="169" spans="1:10" x14ac:dyDescent="0.25">
      <c r="F169" s="133"/>
      <c r="G169" s="133"/>
      <c r="H169" s="133"/>
      <c r="I169" s="133"/>
      <c r="J169" s="189"/>
    </row>
  </sheetData>
  <sheetProtection algorithmName="SHA-512" hashValue="BThUMadPP34eNW2MFQ6B8/3OMlVvLeCpO2yY3elYS3zTWpCobQ/H5R9xikKbrdFGwYrdu/uK6EDNrJBtvYw1fQ==" saltValue="mn3sevdKibAW+p4O0cziX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C162:E162"/>
    <mergeCell ref="C163:E163"/>
    <mergeCell ref="C164:E164"/>
    <mergeCell ref="C165:E165"/>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64:E64"/>
    <mergeCell ref="C65:E65"/>
    <mergeCell ref="C66:E66"/>
    <mergeCell ref="B67:E67"/>
    <mergeCell ref="C101:E101"/>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cbKf25OSu/laVtlyjQPv6G2JdEBxHvf0Xx/2dhEZpg57GVLuRFUc1lTpP6WnDLUQgpEGRgH7nUaVAMQqkKB4A==" saltValue="KfhUp0WDT3BLA1YrG3ygO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4E38-23C3-43CE-BF20-48193E15104E}">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59</v>
      </c>
      <c r="C3" s="199" t="s">
        <v>60</v>
      </c>
      <c r="D3" s="197"/>
      <c r="E3" s="197"/>
      <c r="F3" s="197"/>
      <c r="G3" s="198"/>
      <c r="AC3" s="174" t="s">
        <v>262</v>
      </c>
      <c r="AG3" t="s">
        <v>263</v>
      </c>
    </row>
    <row r="4" spans="1:60" ht="25.05" customHeight="1" x14ac:dyDescent="0.25">
      <c r="A4" s="200" t="s">
        <v>9</v>
      </c>
      <c r="B4" s="201" t="s">
        <v>61</v>
      </c>
      <c r="C4" s="202" t="s">
        <v>60</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192</v>
      </c>
      <c r="C8" s="249" t="s">
        <v>27</v>
      </c>
      <c r="D8" s="227"/>
      <c r="E8" s="228"/>
      <c r="F8" s="229"/>
      <c r="G8" s="229">
        <f>SUMIF(AG9:AG32,"&lt;&gt;NOR",G9:G32)</f>
        <v>0</v>
      </c>
      <c r="H8" s="229"/>
      <c r="I8" s="229">
        <f>SUM(I9:I32)</f>
        <v>0</v>
      </c>
      <c r="J8" s="229"/>
      <c r="K8" s="229">
        <f>SUM(K9:K32)</f>
        <v>0</v>
      </c>
      <c r="L8" s="229"/>
      <c r="M8" s="229">
        <f>SUM(M9:M32)</f>
        <v>0</v>
      </c>
      <c r="N8" s="228"/>
      <c r="O8" s="228">
        <f>SUM(O9:O32)</f>
        <v>0</v>
      </c>
      <c r="P8" s="228"/>
      <c r="Q8" s="228">
        <f>SUM(Q9:Q32)</f>
        <v>0</v>
      </c>
      <c r="R8" s="229"/>
      <c r="S8" s="229"/>
      <c r="T8" s="230"/>
      <c r="U8" s="224"/>
      <c r="V8" s="224">
        <f>SUM(V9:V32)</f>
        <v>0</v>
      </c>
      <c r="W8" s="224"/>
      <c r="X8" s="224"/>
      <c r="Y8" s="224"/>
      <c r="AG8" t="s">
        <v>288</v>
      </c>
    </row>
    <row r="9" spans="1:60" outlineLevel="1" x14ac:dyDescent="0.25">
      <c r="A9" s="232">
        <v>1</v>
      </c>
      <c r="B9" s="233" t="s">
        <v>289</v>
      </c>
      <c r="C9" s="250" t="s">
        <v>290</v>
      </c>
      <c r="D9" s="234" t="s">
        <v>291</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292</v>
      </c>
      <c r="T9" s="238" t="s">
        <v>293</v>
      </c>
      <c r="U9" s="220">
        <v>0</v>
      </c>
      <c r="V9" s="220">
        <f>ROUND(E9*U9,2)</f>
        <v>0</v>
      </c>
      <c r="W9" s="220"/>
      <c r="X9" s="220" t="s">
        <v>294</v>
      </c>
      <c r="Y9" s="220" t="s">
        <v>295</v>
      </c>
      <c r="Z9" s="210"/>
      <c r="AA9" s="210"/>
      <c r="AB9" s="210"/>
      <c r="AC9" s="210"/>
      <c r="AD9" s="210"/>
      <c r="AE9" s="210"/>
      <c r="AF9" s="210"/>
      <c r="AG9" s="210" t="s">
        <v>296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297</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52" t="s">
        <v>299</v>
      </c>
      <c r="D11" s="241"/>
      <c r="E11" s="241"/>
      <c r="F11" s="241"/>
      <c r="G11" s="241"/>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40" t="str">
        <f>C11</f>
        <v>Uvedení zpevněných ploch pro objekty sociálního zařízení staveniště a kanceláří stavby do původního stavu. Případné ohumusování.</v>
      </c>
      <c r="BB11" s="210"/>
      <c r="BC11" s="210"/>
      <c r="BD11" s="210"/>
      <c r="BE11" s="210"/>
      <c r="BF11" s="210"/>
      <c r="BG11" s="210"/>
      <c r="BH11" s="210"/>
    </row>
    <row r="12" spans="1:60" outlineLevel="3" x14ac:dyDescent="0.25">
      <c r="A12" s="217"/>
      <c r="B12" s="218"/>
      <c r="C12" s="252" t="s">
        <v>300</v>
      </c>
      <c r="D12" s="241"/>
      <c r="E12" s="241"/>
      <c r="F12" s="241"/>
      <c r="G12" s="241"/>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52" t="s">
        <v>301</v>
      </c>
      <c r="D13" s="241"/>
      <c r="E13" s="241"/>
      <c r="F13" s="241"/>
      <c r="G13" s="241"/>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52" t="s">
        <v>302</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40" t="str">
        <f>C14</f>
        <v>Odvoz mobilních kanceláří stavby a technického dozoru, nebo uvedení do původního stavu prostor pronajatých.</v>
      </c>
      <c r="BB14" s="210"/>
      <c r="BC14" s="210"/>
      <c r="BD14" s="210"/>
      <c r="BE14" s="210"/>
      <c r="BF14" s="210"/>
      <c r="BG14" s="210"/>
      <c r="BH14" s="210"/>
    </row>
    <row r="15" spans="1:60" outlineLevel="3" x14ac:dyDescent="0.25">
      <c r="A15" s="217"/>
      <c r="B15" s="218"/>
      <c r="C15" s="252" t="s">
        <v>303</v>
      </c>
      <c r="D15" s="241"/>
      <c r="E15" s="241"/>
      <c r="F15" s="241"/>
      <c r="G15" s="241"/>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40" t="str">
        <f>C15</f>
        <v>Zrušení vnitrostaveništního rozvodu energie včetně rozvaděčů a osvětlení staveniště (včetně stožárů a osvětlovacích těles).</v>
      </c>
      <c r="BB15" s="210"/>
      <c r="BC15" s="210"/>
      <c r="BD15" s="210"/>
      <c r="BE15" s="210"/>
      <c r="BF15" s="210"/>
      <c r="BG15" s="210"/>
      <c r="BH15" s="210"/>
    </row>
    <row r="16" spans="1:60" outlineLevel="3" x14ac:dyDescent="0.25">
      <c r="A16" s="217"/>
      <c r="B16" s="218"/>
      <c r="C16" s="252" t="s">
        <v>304</v>
      </c>
      <c r="D16" s="241"/>
      <c r="E16" s="241"/>
      <c r="F16" s="241"/>
      <c r="G16" s="241"/>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52" t="s">
        <v>305</v>
      </c>
      <c r="D17" s="241"/>
      <c r="E17" s="241"/>
      <c r="F17" s="241"/>
      <c r="G17" s="241"/>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2</v>
      </c>
      <c r="B18" s="233" t="s">
        <v>306</v>
      </c>
      <c r="C18" s="250" t="s">
        <v>307</v>
      </c>
      <c r="D18" s="234" t="s">
        <v>291</v>
      </c>
      <c r="E18" s="235">
        <v>1</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c r="S18" s="237" t="s">
        <v>292</v>
      </c>
      <c r="T18" s="238" t="s">
        <v>293</v>
      </c>
      <c r="U18" s="220">
        <v>0</v>
      </c>
      <c r="V18" s="220">
        <f>ROUND(E18*U18,2)</f>
        <v>0</v>
      </c>
      <c r="W18" s="220"/>
      <c r="X18" s="220" t="s">
        <v>294</v>
      </c>
      <c r="Y18" s="220" t="s">
        <v>295</v>
      </c>
      <c r="Z18" s="210"/>
      <c r="AA18" s="210"/>
      <c r="AB18" s="210"/>
      <c r="AC18" s="210"/>
      <c r="AD18" s="210"/>
      <c r="AE18" s="210"/>
      <c r="AF18" s="210"/>
      <c r="AG18" s="210" t="s">
        <v>296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51" t="s">
        <v>308</v>
      </c>
      <c r="D19" s="239"/>
      <c r="E19" s="239"/>
      <c r="F19" s="239"/>
      <c r="G19" s="239"/>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5">
      <c r="A20" s="217"/>
      <c r="B20" s="218"/>
      <c r="C20" s="252" t="s">
        <v>309</v>
      </c>
      <c r="D20" s="241"/>
      <c r="E20" s="241"/>
      <c r="F20" s="241"/>
      <c r="G20" s="241"/>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40" t="str">
        <f>C20</f>
        <v>Opotřebení a údržba nebo pronájem sociálního zařízení – umývárny, toalety, šatny. Opotřebení nebo pronájem dočasného oplocení staveniště.</v>
      </c>
      <c r="BB20" s="210"/>
      <c r="BC20" s="210"/>
      <c r="BD20" s="210"/>
      <c r="BE20" s="210"/>
      <c r="BF20" s="210"/>
      <c r="BG20" s="210"/>
      <c r="BH20" s="210"/>
    </row>
    <row r="21" spans="1:60" outlineLevel="3" x14ac:dyDescent="0.25">
      <c r="A21" s="217"/>
      <c r="B21" s="218"/>
      <c r="C21" s="252" t="s">
        <v>310</v>
      </c>
      <c r="D21" s="241"/>
      <c r="E21" s="241"/>
      <c r="F21" s="241"/>
      <c r="G21" s="241"/>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3" x14ac:dyDescent="0.25">
      <c r="A22" s="217"/>
      <c r="B22" s="218"/>
      <c r="C22" s="252" t="s">
        <v>311</v>
      </c>
      <c r="D22" s="241"/>
      <c r="E22" s="241"/>
      <c r="F22" s="241"/>
      <c r="G22" s="241"/>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Spotřeba vody a elektrické energie pro potřebu sociálních zařízení a kanceláří stavby. Pronájem, opotřebení a spotřeba pohonných hmot náhradního zdroje elektrické energie.</v>
      </c>
      <c r="BB22" s="210"/>
      <c r="BC22" s="210"/>
      <c r="BD22" s="210"/>
      <c r="BE22" s="210"/>
      <c r="BF22" s="210"/>
      <c r="BG22" s="210"/>
      <c r="BH22" s="210"/>
    </row>
    <row r="23" spans="1:60" outlineLevel="3" x14ac:dyDescent="0.25">
      <c r="A23" s="217"/>
      <c r="B23" s="218"/>
      <c r="C23" s="252" t="s">
        <v>312</v>
      </c>
      <c r="D23" s="241"/>
      <c r="E23" s="241"/>
      <c r="F23" s="241"/>
      <c r="G23" s="241"/>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3</v>
      </c>
      <c r="B24" s="233" t="s">
        <v>313</v>
      </c>
      <c r="C24" s="250" t="s">
        <v>314</v>
      </c>
      <c r="D24" s="234" t="s">
        <v>291</v>
      </c>
      <c r="E24" s="235">
        <v>1</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c r="S24" s="237" t="s">
        <v>292</v>
      </c>
      <c r="T24" s="238" t="s">
        <v>293</v>
      </c>
      <c r="U24" s="220">
        <v>0</v>
      </c>
      <c r="V24" s="220">
        <f>ROUND(E24*U24,2)</f>
        <v>0</v>
      </c>
      <c r="W24" s="220"/>
      <c r="X24" s="220" t="s">
        <v>294</v>
      </c>
      <c r="Y24" s="220" t="s">
        <v>295</v>
      </c>
      <c r="Z24" s="210"/>
      <c r="AA24" s="210"/>
      <c r="AB24" s="210"/>
      <c r="AC24" s="210"/>
      <c r="AD24" s="210"/>
      <c r="AE24" s="210"/>
      <c r="AF24" s="210"/>
      <c r="AG24" s="210" t="s">
        <v>296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51" t="s">
        <v>315</v>
      </c>
      <c r="D25" s="239"/>
      <c r="E25" s="239"/>
      <c r="F25" s="239"/>
      <c r="G25" s="239"/>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5">
      <c r="A26" s="217"/>
      <c r="B26" s="218"/>
      <c r="C26" s="252" t="s">
        <v>316</v>
      </c>
      <c r="D26" s="241"/>
      <c r="E26" s="241"/>
      <c r="F26" s="241"/>
      <c r="G26" s="241"/>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40" t="str">
        <f>C26</f>
        <v>Sejmutí ornice, hrubá úprava terénu a zpevnění ploch pro osazení objektů sociálního zařízení staveniště a kanceláří stavby.</v>
      </c>
      <c r="BB26" s="210"/>
      <c r="BC26" s="210"/>
      <c r="BD26" s="210"/>
      <c r="BE26" s="210"/>
      <c r="BF26" s="210"/>
      <c r="BG26" s="210"/>
      <c r="BH26" s="210"/>
    </row>
    <row r="27" spans="1:60" outlineLevel="3" x14ac:dyDescent="0.25">
      <c r="A27" s="217"/>
      <c r="B27" s="218"/>
      <c r="C27" s="252" t="s">
        <v>317</v>
      </c>
      <c r="D27" s="241"/>
      <c r="E27" s="241"/>
      <c r="F27" s="241"/>
      <c r="G27" s="241"/>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52" t="s">
        <v>318</v>
      </c>
      <c r="D28" s="241"/>
      <c r="E28" s="241"/>
      <c r="F28" s="241"/>
      <c r="G28" s="241"/>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5">
      <c r="A29" s="217"/>
      <c r="B29" s="218"/>
      <c r="C29" s="252" t="s">
        <v>319</v>
      </c>
      <c r="D29" s="241"/>
      <c r="E29" s="241"/>
      <c r="F29" s="241"/>
      <c r="G29" s="241"/>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1" outlineLevel="3" x14ac:dyDescent="0.25">
      <c r="A30" s="217"/>
      <c r="B30" s="218"/>
      <c r="C30" s="252" t="s">
        <v>320</v>
      </c>
      <c r="D30" s="241"/>
      <c r="E30" s="241"/>
      <c r="F30" s="241"/>
      <c r="G30" s="241"/>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40" t="str">
        <f>C30</f>
        <v>Zřízení vnitrostaveništního rozvodu energie do 5 kV od připojení na hlavní přívod na staveništi včetně rozvaděčů pro připojení přenosných zásuvkových skříní, obecné osvětlení staveniště (včetně stožárů a osvětlovacích těles).</v>
      </c>
      <c r="BB30" s="210"/>
      <c r="BC30" s="210"/>
      <c r="BD30" s="210"/>
      <c r="BE30" s="210"/>
      <c r="BF30" s="210"/>
      <c r="BG30" s="210"/>
      <c r="BH30" s="210"/>
    </row>
    <row r="31" spans="1:60" outlineLevel="3" x14ac:dyDescent="0.25">
      <c r="A31" s="217"/>
      <c r="B31" s="218"/>
      <c r="C31" s="252" t="s">
        <v>321</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52" t="s">
        <v>322</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40" t="str">
        <f>C32</f>
        <v>Zřízení přípojky elektrické energie a vody do vzdálenosti 1 km od obvodu staveniště. Náhradní zdroj elektrické energie.</v>
      </c>
      <c r="BB32" s="210"/>
      <c r="BC32" s="210"/>
      <c r="BD32" s="210"/>
      <c r="BE32" s="210"/>
      <c r="BF32" s="210"/>
      <c r="BG32" s="210"/>
      <c r="BH32" s="210"/>
    </row>
    <row r="33" spans="1:60" x14ac:dyDescent="0.25">
      <c r="A33" s="225" t="s">
        <v>287</v>
      </c>
      <c r="B33" s="226" t="s">
        <v>191</v>
      </c>
      <c r="C33" s="249" t="s">
        <v>28</v>
      </c>
      <c r="D33" s="227"/>
      <c r="E33" s="228"/>
      <c r="F33" s="229"/>
      <c r="G33" s="229">
        <f>SUMIF(AG34:AG71,"&lt;&gt;NOR",G34:G71)</f>
        <v>0</v>
      </c>
      <c r="H33" s="229"/>
      <c r="I33" s="229">
        <f>SUM(I34:I71)</f>
        <v>0</v>
      </c>
      <c r="J33" s="229"/>
      <c r="K33" s="229">
        <f>SUM(K34:K71)</f>
        <v>0</v>
      </c>
      <c r="L33" s="229"/>
      <c r="M33" s="229">
        <f>SUM(M34:M71)</f>
        <v>0</v>
      </c>
      <c r="N33" s="228"/>
      <c r="O33" s="228">
        <f>SUM(O34:O71)</f>
        <v>0</v>
      </c>
      <c r="P33" s="228"/>
      <c r="Q33" s="228">
        <f>SUM(Q34:Q71)</f>
        <v>0</v>
      </c>
      <c r="R33" s="229"/>
      <c r="S33" s="229"/>
      <c r="T33" s="230"/>
      <c r="U33" s="224"/>
      <c r="V33" s="224">
        <f>SUM(V34:V71)</f>
        <v>0</v>
      </c>
      <c r="W33" s="224"/>
      <c r="X33" s="224"/>
      <c r="Y33" s="224"/>
      <c r="AG33" t="s">
        <v>288</v>
      </c>
    </row>
    <row r="34" spans="1:60" outlineLevel="1" x14ac:dyDescent="0.25">
      <c r="A34" s="232">
        <v>4</v>
      </c>
      <c r="B34" s="233" t="s">
        <v>323</v>
      </c>
      <c r="C34" s="250" t="s">
        <v>324</v>
      </c>
      <c r="D34" s="234" t="s">
        <v>291</v>
      </c>
      <c r="E34" s="235">
        <v>1</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c r="S34" s="237" t="s">
        <v>325</v>
      </c>
      <c r="T34" s="23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51" t="s">
        <v>328</v>
      </c>
      <c r="D35" s="239"/>
      <c r="E35" s="239"/>
      <c r="F35" s="239"/>
      <c r="G35" s="239"/>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5</v>
      </c>
      <c r="B36" s="243" t="s">
        <v>329</v>
      </c>
      <c r="C36" s="253" t="s">
        <v>330</v>
      </c>
      <c r="D36" s="244" t="s">
        <v>291</v>
      </c>
      <c r="E36" s="245">
        <v>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32">
        <v>6</v>
      </c>
      <c r="B37" s="233" t="s">
        <v>331</v>
      </c>
      <c r="C37" s="250" t="s">
        <v>332</v>
      </c>
      <c r="D37" s="234" t="s">
        <v>291</v>
      </c>
      <c r="E37" s="235">
        <v>1</v>
      </c>
      <c r="F37" s="236"/>
      <c r="G37" s="237">
        <f>ROUND(E37*F37,2)</f>
        <v>0</v>
      </c>
      <c r="H37" s="236"/>
      <c r="I37" s="237">
        <f>ROUND(E37*H37,2)</f>
        <v>0</v>
      </c>
      <c r="J37" s="236"/>
      <c r="K37" s="237">
        <f>ROUND(E37*J37,2)</f>
        <v>0</v>
      </c>
      <c r="L37" s="237">
        <v>12</v>
      </c>
      <c r="M37" s="237">
        <f>G37*(1+L37/100)</f>
        <v>0</v>
      </c>
      <c r="N37" s="235">
        <v>0</v>
      </c>
      <c r="O37" s="235">
        <f>ROUND(E37*N37,2)</f>
        <v>0</v>
      </c>
      <c r="P37" s="235">
        <v>0</v>
      </c>
      <c r="Q37" s="235">
        <f>ROUND(E37*P37,2)</f>
        <v>0</v>
      </c>
      <c r="R37" s="237"/>
      <c r="S37" s="237" t="s">
        <v>325</v>
      </c>
      <c r="T37" s="23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51" t="s">
        <v>380</v>
      </c>
      <c r="D38" s="239"/>
      <c r="E38" s="239"/>
      <c r="F38" s="239"/>
      <c r="G38" s="239"/>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40" t="str">
        <f>C38</f>
        <v>Měření průvzdušnosti obálky budovy dle ČSN EN 13829 , metoda A, výsledná hodnota bude odpovídat požadavkům</v>
      </c>
      <c r="BB38" s="210"/>
      <c r="BC38" s="210"/>
      <c r="BD38" s="210"/>
      <c r="BE38" s="210"/>
      <c r="BF38" s="210"/>
      <c r="BG38" s="210"/>
      <c r="BH38" s="210"/>
    </row>
    <row r="39" spans="1:60" outlineLevel="3" x14ac:dyDescent="0.25">
      <c r="A39" s="217"/>
      <c r="B39" s="218"/>
      <c r="C39" s="252" t="s">
        <v>333</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32">
        <v>7</v>
      </c>
      <c r="B40" s="233" t="s">
        <v>334</v>
      </c>
      <c r="C40" s="250" t="s">
        <v>335</v>
      </c>
      <c r="D40" s="234" t="s">
        <v>336</v>
      </c>
      <c r="E40" s="235">
        <v>1</v>
      </c>
      <c r="F40" s="236"/>
      <c r="G40" s="237">
        <f>ROUND(E40*F40,2)</f>
        <v>0</v>
      </c>
      <c r="H40" s="236"/>
      <c r="I40" s="237">
        <f>ROUND(E40*H40,2)</f>
        <v>0</v>
      </c>
      <c r="J40" s="236"/>
      <c r="K40" s="237">
        <f>ROUND(E40*J40,2)</f>
        <v>0</v>
      </c>
      <c r="L40" s="237">
        <v>12</v>
      </c>
      <c r="M40" s="237">
        <f>G40*(1+L40/100)</f>
        <v>0</v>
      </c>
      <c r="N40" s="235">
        <v>0</v>
      </c>
      <c r="O40" s="235">
        <f>ROUND(E40*N40,2)</f>
        <v>0</v>
      </c>
      <c r="P40" s="235">
        <v>0</v>
      </c>
      <c r="Q40" s="235">
        <f>ROUND(E40*P40,2)</f>
        <v>0</v>
      </c>
      <c r="R40" s="237"/>
      <c r="S40" s="237" t="s">
        <v>325</v>
      </c>
      <c r="T40" s="23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1" outlineLevel="2" x14ac:dyDescent="0.25">
      <c r="A41" s="217"/>
      <c r="B41" s="218"/>
      <c r="C41" s="251" t="s">
        <v>337</v>
      </c>
      <c r="D41" s="239"/>
      <c r="E41" s="239"/>
      <c r="F41" s="239"/>
      <c r="G41" s="239"/>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40" t="str">
        <f>C41</f>
        <v>Posouzení únosnosti a připravenosti pláně, dohled nad prováděním spodních vrstev komunikací a násypů, laboratorní zkoušky zeminy do násypů, stanovení technologického postupu úpravy pláně a násypů</v>
      </c>
      <c r="BB41" s="210"/>
      <c r="BC41" s="210"/>
      <c r="BD41" s="210"/>
      <c r="BE41" s="210"/>
      <c r="BF41" s="210"/>
      <c r="BG41" s="210"/>
      <c r="BH41" s="210"/>
    </row>
    <row r="42" spans="1:60" outlineLevel="1" x14ac:dyDescent="0.25">
      <c r="A42" s="242">
        <v>8</v>
      </c>
      <c r="B42" s="243" t="s">
        <v>338</v>
      </c>
      <c r="C42" s="253" t="s">
        <v>339</v>
      </c>
      <c r="D42" s="244" t="s">
        <v>340</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9</v>
      </c>
      <c r="B43" s="233" t="s">
        <v>341</v>
      </c>
      <c r="C43" s="250" t="s">
        <v>342</v>
      </c>
      <c r="D43" s="234" t="s">
        <v>291</v>
      </c>
      <c r="E43" s="235">
        <v>1</v>
      </c>
      <c r="F43" s="236"/>
      <c r="G43" s="237">
        <f>ROUND(E43*F43,2)</f>
        <v>0</v>
      </c>
      <c r="H43" s="236"/>
      <c r="I43" s="237">
        <f>ROUND(E43*H43,2)</f>
        <v>0</v>
      </c>
      <c r="J43" s="236"/>
      <c r="K43" s="237">
        <f>ROUND(E43*J43,2)</f>
        <v>0</v>
      </c>
      <c r="L43" s="237">
        <v>12</v>
      </c>
      <c r="M43" s="237">
        <f>G43*(1+L43/100)</f>
        <v>0</v>
      </c>
      <c r="N43" s="235">
        <v>0</v>
      </c>
      <c r="O43" s="235">
        <f>ROUND(E43*N43,2)</f>
        <v>0</v>
      </c>
      <c r="P43" s="235">
        <v>0</v>
      </c>
      <c r="Q43" s="235">
        <f>ROUND(E43*P43,2)</f>
        <v>0</v>
      </c>
      <c r="R43" s="237"/>
      <c r="S43" s="237" t="s">
        <v>325</v>
      </c>
      <c r="T43" s="23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1" outlineLevel="2" x14ac:dyDescent="0.25">
      <c r="A44" s="217"/>
      <c r="B44" s="218"/>
      <c r="C44" s="251" t="s">
        <v>343</v>
      </c>
      <c r="D44" s="239"/>
      <c r="E44" s="239"/>
      <c r="F44" s="239"/>
      <c r="G44" s="239"/>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40" t="str">
        <f>C44</f>
        <v>Náklady spojené s publicitou projektu: Zhotovení a montáž stálé pamětní desky pro venkovní prostředí dle odsouhlaseného vzoru objednatele, technické parametry dle pravidel publicity IROP: rozměr 0,3x 0,4m.</v>
      </c>
      <c r="BB44" s="210"/>
      <c r="BC44" s="210"/>
      <c r="BD44" s="210"/>
      <c r="BE44" s="210"/>
      <c r="BF44" s="210"/>
      <c r="BG44" s="210"/>
      <c r="BH44" s="210"/>
    </row>
    <row r="45" spans="1:60" outlineLevel="1" x14ac:dyDescent="0.25">
      <c r="A45" s="232">
        <v>10</v>
      </c>
      <c r="B45" s="233" t="s">
        <v>344</v>
      </c>
      <c r="C45" s="250" t="s">
        <v>345</v>
      </c>
      <c r="D45" s="234" t="s">
        <v>291</v>
      </c>
      <c r="E45" s="235">
        <v>1</v>
      </c>
      <c r="F45" s="236"/>
      <c r="G45" s="237">
        <f>ROUND(E45*F45,2)</f>
        <v>0</v>
      </c>
      <c r="H45" s="236"/>
      <c r="I45" s="237">
        <f>ROUND(E45*H45,2)</f>
        <v>0</v>
      </c>
      <c r="J45" s="236"/>
      <c r="K45" s="237">
        <f>ROUND(E45*J45,2)</f>
        <v>0</v>
      </c>
      <c r="L45" s="237">
        <v>12</v>
      </c>
      <c r="M45" s="237">
        <f>G45*(1+L45/100)</f>
        <v>0</v>
      </c>
      <c r="N45" s="235">
        <v>0</v>
      </c>
      <c r="O45" s="235">
        <f>ROUND(E45*N45,2)</f>
        <v>0</v>
      </c>
      <c r="P45" s="235">
        <v>0</v>
      </c>
      <c r="Q45" s="235">
        <f>ROUND(E45*P45,2)</f>
        <v>0</v>
      </c>
      <c r="R45" s="237"/>
      <c r="S45" s="237" t="s">
        <v>325</v>
      </c>
      <c r="T45" s="23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1" outlineLevel="2" x14ac:dyDescent="0.25">
      <c r="A46" s="217"/>
      <c r="B46" s="218"/>
      <c r="C46" s="251" t="s">
        <v>346</v>
      </c>
      <c r="D46" s="239"/>
      <c r="E46" s="239"/>
      <c r="F46" s="239"/>
      <c r="G46" s="239"/>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40" t="str">
        <f>C46</f>
        <v>Náklady spojené s publicitou projektu: Zhotovení a montáž velkoplošného informačního panelu umístěný po dobu realizace projektu v místě realizace projektu a dle odsouhlaseného vzoru objednatele, technické parametry dle pravidel publicity IROP: rozměr 5,1 x 2,4 m (š x v)</v>
      </c>
      <c r="BB46" s="210"/>
      <c r="BC46" s="210"/>
      <c r="BD46" s="210"/>
      <c r="BE46" s="210"/>
      <c r="BF46" s="210"/>
      <c r="BG46" s="210"/>
      <c r="BH46" s="210"/>
    </row>
    <row r="47" spans="1:60" outlineLevel="1" x14ac:dyDescent="0.25">
      <c r="A47" s="232">
        <v>11</v>
      </c>
      <c r="B47" s="233" t="s">
        <v>347</v>
      </c>
      <c r="C47" s="250" t="s">
        <v>348</v>
      </c>
      <c r="D47" s="234" t="s">
        <v>291</v>
      </c>
      <c r="E47" s="235">
        <v>1</v>
      </c>
      <c r="F47" s="236"/>
      <c r="G47" s="237">
        <f>ROUND(E47*F47,2)</f>
        <v>0</v>
      </c>
      <c r="H47" s="236"/>
      <c r="I47" s="237">
        <f>ROUND(E47*H47,2)</f>
        <v>0</v>
      </c>
      <c r="J47" s="236"/>
      <c r="K47" s="237">
        <f>ROUND(E47*J47,2)</f>
        <v>0</v>
      </c>
      <c r="L47" s="237">
        <v>12</v>
      </c>
      <c r="M47" s="237">
        <f>G47*(1+L47/100)</f>
        <v>0</v>
      </c>
      <c r="N47" s="235">
        <v>0</v>
      </c>
      <c r="O47" s="235">
        <f>ROUND(E47*N47,2)</f>
        <v>0</v>
      </c>
      <c r="P47" s="235">
        <v>0</v>
      </c>
      <c r="Q47" s="235">
        <f>ROUND(E47*P47,2)</f>
        <v>0</v>
      </c>
      <c r="R47" s="237"/>
      <c r="S47" s="237" t="s">
        <v>292</v>
      </c>
      <c r="T47" s="238" t="s">
        <v>293</v>
      </c>
      <c r="U47" s="220">
        <v>0</v>
      </c>
      <c r="V47" s="220">
        <f>ROUND(E47*U47,2)</f>
        <v>0</v>
      </c>
      <c r="W47" s="220"/>
      <c r="X47" s="220" t="s">
        <v>294</v>
      </c>
      <c r="Y47" s="220" t="s">
        <v>295</v>
      </c>
      <c r="Z47" s="210"/>
      <c r="AA47" s="210"/>
      <c r="AB47" s="210"/>
      <c r="AC47" s="210"/>
      <c r="AD47" s="210"/>
      <c r="AE47" s="210"/>
      <c r="AF47" s="210"/>
      <c r="AG47" s="210" t="s">
        <v>296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1" outlineLevel="2" x14ac:dyDescent="0.25">
      <c r="A48" s="217"/>
      <c r="B48" s="218"/>
      <c r="C48" s="251" t="s">
        <v>349</v>
      </c>
      <c r="D48" s="239"/>
      <c r="E48" s="239"/>
      <c r="F48" s="239"/>
      <c r="G48" s="239"/>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40" t="str">
        <f>C48</f>
        <v>Náklady zhotovitele spojené se zabezpečením a poskytnutím zajišťovacích bankovních záruk za splnění záručních podmínek, pokud je zadavatel požaduje v obchodních podmínkách.</v>
      </c>
      <c r="BB48" s="210"/>
      <c r="BC48" s="210"/>
      <c r="BD48" s="210"/>
      <c r="BE48" s="210"/>
      <c r="BF48" s="210"/>
      <c r="BG48" s="210"/>
      <c r="BH48" s="210"/>
    </row>
    <row r="49" spans="1:60" outlineLevel="1" x14ac:dyDescent="0.25">
      <c r="A49" s="232">
        <v>12</v>
      </c>
      <c r="B49" s="233" t="s">
        <v>350</v>
      </c>
      <c r="C49" s="250" t="s">
        <v>351</v>
      </c>
      <c r="D49" s="234" t="s">
        <v>291</v>
      </c>
      <c r="E49" s="235">
        <v>1</v>
      </c>
      <c r="F49" s="236"/>
      <c r="G49" s="237">
        <f>ROUND(E49*F49,2)</f>
        <v>0</v>
      </c>
      <c r="H49" s="236"/>
      <c r="I49" s="237">
        <f>ROUND(E49*H49,2)</f>
        <v>0</v>
      </c>
      <c r="J49" s="236"/>
      <c r="K49" s="237">
        <f>ROUND(E49*J49,2)</f>
        <v>0</v>
      </c>
      <c r="L49" s="237">
        <v>12</v>
      </c>
      <c r="M49" s="237">
        <f>G49*(1+L49/100)</f>
        <v>0</v>
      </c>
      <c r="N49" s="235">
        <v>0</v>
      </c>
      <c r="O49" s="235">
        <f>ROUND(E49*N49,2)</f>
        <v>0</v>
      </c>
      <c r="P49" s="235">
        <v>0</v>
      </c>
      <c r="Q49" s="235">
        <f>ROUND(E49*P49,2)</f>
        <v>0</v>
      </c>
      <c r="R49" s="237"/>
      <c r="S49" s="237" t="s">
        <v>292</v>
      </c>
      <c r="T49" s="238" t="s">
        <v>293</v>
      </c>
      <c r="U49" s="220">
        <v>0</v>
      </c>
      <c r="V49" s="220">
        <f>ROUND(E49*U49,2)</f>
        <v>0</v>
      </c>
      <c r="W49" s="220"/>
      <c r="X49" s="220" t="s">
        <v>294</v>
      </c>
      <c r="Y49" s="220" t="s">
        <v>295</v>
      </c>
      <c r="Z49" s="210"/>
      <c r="AA49" s="210"/>
      <c r="AB49" s="210"/>
      <c r="AC49" s="210"/>
      <c r="AD49" s="210"/>
      <c r="AE49" s="210"/>
      <c r="AF49" s="210"/>
      <c r="AG49" s="210" t="s">
        <v>296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1" outlineLevel="2" x14ac:dyDescent="0.25">
      <c r="A50" s="217"/>
      <c r="B50" s="218"/>
      <c r="C50" s="251" t="s">
        <v>352</v>
      </c>
      <c r="D50" s="239"/>
      <c r="E50" s="239"/>
      <c r="F50" s="239"/>
      <c r="G50" s="239"/>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40" t="str">
        <f>C50</f>
        <v>Náklady zhotovitele spojené se zabezpečením a poskytnutím zajišťovacích bankovních záruk za řádné provedení díla, pokud je zadavatel požaduje v obchodních podmínkách.</v>
      </c>
      <c r="BB50" s="210"/>
      <c r="BC50" s="210"/>
      <c r="BD50" s="210"/>
      <c r="BE50" s="210"/>
      <c r="BF50" s="210"/>
      <c r="BG50" s="210"/>
      <c r="BH50" s="210"/>
    </row>
    <row r="51" spans="1:60" outlineLevel="1" x14ac:dyDescent="0.25">
      <c r="A51" s="232">
        <v>13</v>
      </c>
      <c r="B51" s="233" t="s">
        <v>353</v>
      </c>
      <c r="C51" s="250" t="s">
        <v>354</v>
      </c>
      <c r="D51" s="234" t="s">
        <v>291</v>
      </c>
      <c r="E51" s="235">
        <v>1</v>
      </c>
      <c r="F51" s="236"/>
      <c r="G51" s="237">
        <f>ROUND(E51*F51,2)</f>
        <v>0</v>
      </c>
      <c r="H51" s="236"/>
      <c r="I51" s="237">
        <f>ROUND(E51*H51,2)</f>
        <v>0</v>
      </c>
      <c r="J51" s="236"/>
      <c r="K51" s="237">
        <f>ROUND(E51*J51,2)</f>
        <v>0</v>
      </c>
      <c r="L51" s="237">
        <v>12</v>
      </c>
      <c r="M51" s="237">
        <f>G51*(1+L51/100)</f>
        <v>0</v>
      </c>
      <c r="N51" s="235">
        <v>0</v>
      </c>
      <c r="O51" s="235">
        <f>ROUND(E51*N51,2)</f>
        <v>0</v>
      </c>
      <c r="P51" s="235">
        <v>0</v>
      </c>
      <c r="Q51" s="235">
        <f>ROUND(E51*P51,2)</f>
        <v>0</v>
      </c>
      <c r="R51" s="237"/>
      <c r="S51" s="237" t="s">
        <v>292</v>
      </c>
      <c r="T51" s="238" t="s">
        <v>293</v>
      </c>
      <c r="U51" s="220">
        <v>0</v>
      </c>
      <c r="V51" s="220">
        <f>ROUND(E51*U51,2)</f>
        <v>0</v>
      </c>
      <c r="W51" s="220"/>
      <c r="X51" s="220" t="s">
        <v>294</v>
      </c>
      <c r="Y51" s="220" t="s">
        <v>295</v>
      </c>
      <c r="Z51" s="210"/>
      <c r="AA51" s="210"/>
      <c r="AB51" s="210"/>
      <c r="AC51" s="210"/>
      <c r="AD51" s="210"/>
      <c r="AE51" s="210"/>
      <c r="AF51" s="210"/>
      <c r="AG51" s="210" t="s">
        <v>296</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5">
      <c r="A52" s="217"/>
      <c r="B52" s="218"/>
      <c r="C52" s="251" t="s">
        <v>355</v>
      </c>
      <c r="D52" s="239"/>
      <c r="E52" s="239"/>
      <c r="F52" s="239"/>
      <c r="G52" s="239"/>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40" t="str">
        <f>C52</f>
        <v>Náklady spojené s povinným pojištěním dodavatele nebo stavebního díla či jeho části, v rozsahu dle návrhu smlouvy o dílo“</v>
      </c>
      <c r="BB52" s="210"/>
      <c r="BC52" s="210"/>
      <c r="BD52" s="210"/>
      <c r="BE52" s="210"/>
      <c r="BF52" s="210"/>
      <c r="BG52" s="210"/>
      <c r="BH52" s="210"/>
    </row>
    <row r="53" spans="1:60" outlineLevel="1" x14ac:dyDescent="0.25">
      <c r="A53" s="232">
        <v>14</v>
      </c>
      <c r="B53" s="233" t="s">
        <v>356</v>
      </c>
      <c r="C53" s="250" t="s">
        <v>357</v>
      </c>
      <c r="D53" s="234" t="s">
        <v>291</v>
      </c>
      <c r="E53" s="235">
        <v>1</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292</v>
      </c>
      <c r="T53" s="238" t="s">
        <v>293</v>
      </c>
      <c r="U53" s="220">
        <v>0</v>
      </c>
      <c r="V53" s="220">
        <f>ROUND(E53*U53,2)</f>
        <v>0</v>
      </c>
      <c r="W53" s="220"/>
      <c r="X53" s="220" t="s">
        <v>294</v>
      </c>
      <c r="Y53" s="220" t="s">
        <v>295</v>
      </c>
      <c r="Z53" s="210"/>
      <c r="AA53" s="210"/>
      <c r="AB53" s="210"/>
      <c r="AC53" s="210"/>
      <c r="AD53" s="210"/>
      <c r="AE53" s="210"/>
      <c r="AF53" s="210"/>
      <c r="AG53" s="210" t="s">
        <v>296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41.4" outlineLevel="2" x14ac:dyDescent="0.25">
      <c r="A54" s="217"/>
      <c r="B54" s="218"/>
      <c r="C54" s="251" t="s">
        <v>381</v>
      </c>
      <c r="D54" s="239"/>
      <c r="E54" s="239"/>
      <c r="F54" s="239"/>
      <c r="G54" s="239"/>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40" t="str">
        <f>C54</f>
        <v>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v>
      </c>
      <c r="BB54" s="210"/>
      <c r="BC54" s="210"/>
      <c r="BD54" s="210"/>
      <c r="BE54" s="210"/>
      <c r="BF54" s="210"/>
      <c r="BG54" s="210"/>
      <c r="BH54" s="210"/>
    </row>
    <row r="55" spans="1:60" outlineLevel="3" x14ac:dyDescent="0.25">
      <c r="A55" s="217"/>
      <c r="B55" s="218"/>
      <c r="C55" s="252" t="s">
        <v>382</v>
      </c>
      <c r="D55" s="241"/>
      <c r="E55" s="241"/>
      <c r="F55" s="241"/>
      <c r="G55" s="241"/>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52" t="s">
        <v>383</v>
      </c>
      <c r="D56" s="241"/>
      <c r="E56" s="241"/>
      <c r="F56" s="241"/>
      <c r="G56" s="241"/>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298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52" t="s">
        <v>384</v>
      </c>
      <c r="D57" s="241"/>
      <c r="E57" s="241"/>
      <c r="F57" s="241"/>
      <c r="G57" s="241"/>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298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52" t="s">
        <v>358</v>
      </c>
      <c r="D58" s="241"/>
      <c r="E58" s="241"/>
      <c r="F58" s="241"/>
      <c r="G58" s="241"/>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298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32">
        <v>15</v>
      </c>
      <c r="B59" s="233" t="s">
        <v>359</v>
      </c>
      <c r="C59" s="250" t="s">
        <v>360</v>
      </c>
      <c r="D59" s="234" t="s">
        <v>291</v>
      </c>
      <c r="E59" s="235">
        <v>1</v>
      </c>
      <c r="F59" s="236"/>
      <c r="G59" s="237">
        <f>ROUND(E59*F59,2)</f>
        <v>0</v>
      </c>
      <c r="H59" s="236"/>
      <c r="I59" s="237">
        <f>ROUND(E59*H59,2)</f>
        <v>0</v>
      </c>
      <c r="J59" s="236"/>
      <c r="K59" s="237">
        <f>ROUND(E59*J59,2)</f>
        <v>0</v>
      </c>
      <c r="L59" s="237">
        <v>12</v>
      </c>
      <c r="M59" s="237">
        <f>G59*(1+L59/100)</f>
        <v>0</v>
      </c>
      <c r="N59" s="235">
        <v>0</v>
      </c>
      <c r="O59" s="235">
        <f>ROUND(E59*N59,2)</f>
        <v>0</v>
      </c>
      <c r="P59" s="235">
        <v>0</v>
      </c>
      <c r="Q59" s="235">
        <f>ROUND(E59*P59,2)</f>
        <v>0</v>
      </c>
      <c r="R59" s="237"/>
      <c r="S59" s="237" t="s">
        <v>292</v>
      </c>
      <c r="T59" s="238" t="s">
        <v>293</v>
      </c>
      <c r="U59" s="220">
        <v>0</v>
      </c>
      <c r="V59" s="220">
        <f>ROUND(E59*U59,2)</f>
        <v>0</v>
      </c>
      <c r="W59" s="220"/>
      <c r="X59" s="220" t="s">
        <v>294</v>
      </c>
      <c r="Y59" s="220" t="s">
        <v>295</v>
      </c>
      <c r="Z59" s="210"/>
      <c r="AA59" s="210"/>
      <c r="AB59" s="210"/>
      <c r="AC59" s="210"/>
      <c r="AD59" s="210"/>
      <c r="AE59" s="210"/>
      <c r="AF59" s="210"/>
      <c r="AG59" s="210" t="s">
        <v>361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31.2" outlineLevel="2" x14ac:dyDescent="0.25">
      <c r="A60" s="217"/>
      <c r="B60" s="218"/>
      <c r="C60" s="251" t="s">
        <v>362</v>
      </c>
      <c r="D60" s="239"/>
      <c r="E60" s="239"/>
      <c r="F60" s="239"/>
      <c r="G60" s="239"/>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40" t="str">
        <f>C60</f>
        <v>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v>
      </c>
      <c r="BB60" s="210"/>
      <c r="BC60" s="210"/>
      <c r="BD60" s="210"/>
      <c r="BE60" s="210"/>
      <c r="BF60" s="210"/>
      <c r="BG60" s="210"/>
      <c r="BH60" s="210"/>
    </row>
    <row r="61" spans="1:60" outlineLevel="1" x14ac:dyDescent="0.25">
      <c r="A61" s="232">
        <v>16</v>
      </c>
      <c r="B61" s="233" t="s">
        <v>363</v>
      </c>
      <c r="C61" s="250" t="s">
        <v>364</v>
      </c>
      <c r="D61" s="234" t="s">
        <v>291</v>
      </c>
      <c r="E61" s="235">
        <v>1</v>
      </c>
      <c r="F61" s="236"/>
      <c r="G61" s="237">
        <f>ROUND(E61*F61,2)</f>
        <v>0</v>
      </c>
      <c r="H61" s="236"/>
      <c r="I61" s="237">
        <f>ROUND(E61*H61,2)</f>
        <v>0</v>
      </c>
      <c r="J61" s="236"/>
      <c r="K61" s="237">
        <f>ROUND(E61*J61,2)</f>
        <v>0</v>
      </c>
      <c r="L61" s="237">
        <v>12</v>
      </c>
      <c r="M61" s="237">
        <f>G61*(1+L61/100)</f>
        <v>0</v>
      </c>
      <c r="N61" s="235">
        <v>0</v>
      </c>
      <c r="O61" s="235">
        <f>ROUND(E61*N61,2)</f>
        <v>0</v>
      </c>
      <c r="P61" s="235">
        <v>0</v>
      </c>
      <c r="Q61" s="235">
        <f>ROUND(E61*P61,2)</f>
        <v>0</v>
      </c>
      <c r="R61" s="237"/>
      <c r="S61" s="237" t="s">
        <v>292</v>
      </c>
      <c r="T61" s="238" t="s">
        <v>293</v>
      </c>
      <c r="U61" s="220">
        <v>0</v>
      </c>
      <c r="V61" s="220">
        <f>ROUND(E61*U61,2)</f>
        <v>0</v>
      </c>
      <c r="W61" s="220"/>
      <c r="X61" s="220" t="s">
        <v>294</v>
      </c>
      <c r="Y61" s="220" t="s">
        <v>295</v>
      </c>
      <c r="Z61" s="210"/>
      <c r="AA61" s="210"/>
      <c r="AB61" s="210"/>
      <c r="AC61" s="210"/>
      <c r="AD61" s="210"/>
      <c r="AE61" s="210"/>
      <c r="AF61" s="210"/>
      <c r="AG61" s="210" t="s">
        <v>296</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5">
      <c r="A62" s="217"/>
      <c r="B62" s="218"/>
      <c r="C62" s="251" t="s">
        <v>365</v>
      </c>
      <c r="D62" s="239"/>
      <c r="E62" s="239"/>
      <c r="F62" s="239"/>
      <c r="G62" s="239"/>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298</v>
      </c>
      <c r="AH62" s="210"/>
      <c r="AI62" s="210"/>
      <c r="AJ62" s="210"/>
      <c r="AK62" s="210"/>
      <c r="AL62" s="210"/>
      <c r="AM62" s="210"/>
      <c r="AN62" s="210"/>
      <c r="AO62" s="210"/>
      <c r="AP62" s="210"/>
      <c r="AQ62" s="210"/>
      <c r="AR62" s="210"/>
      <c r="AS62" s="210"/>
      <c r="AT62" s="210"/>
      <c r="AU62" s="210"/>
      <c r="AV62" s="210"/>
      <c r="AW62" s="210"/>
      <c r="AX62" s="210"/>
      <c r="AY62" s="210"/>
      <c r="AZ62" s="210"/>
      <c r="BA62" s="240" t="str">
        <f>C62</f>
        <v>Náklady zhotovitele, které vzniknou v souvislosti s povinnostmi zhotovitele při předání a převzetí díla.</v>
      </c>
      <c r="BB62" s="210"/>
      <c r="BC62" s="210"/>
      <c r="BD62" s="210"/>
      <c r="BE62" s="210"/>
      <c r="BF62" s="210"/>
      <c r="BG62" s="210"/>
      <c r="BH62" s="210"/>
    </row>
    <row r="63" spans="1:60" outlineLevel="1" x14ac:dyDescent="0.25">
      <c r="A63" s="232">
        <v>17</v>
      </c>
      <c r="B63" s="233" t="s">
        <v>366</v>
      </c>
      <c r="C63" s="250" t="s">
        <v>367</v>
      </c>
      <c r="D63" s="234" t="s">
        <v>291</v>
      </c>
      <c r="E63" s="235">
        <v>1</v>
      </c>
      <c r="F63" s="236"/>
      <c r="G63" s="237">
        <f>ROUND(E63*F63,2)</f>
        <v>0</v>
      </c>
      <c r="H63" s="236"/>
      <c r="I63" s="237">
        <f>ROUND(E63*H63,2)</f>
        <v>0</v>
      </c>
      <c r="J63" s="236"/>
      <c r="K63" s="237">
        <f>ROUND(E63*J63,2)</f>
        <v>0</v>
      </c>
      <c r="L63" s="237">
        <v>12</v>
      </c>
      <c r="M63" s="237">
        <f>G63*(1+L63/100)</f>
        <v>0</v>
      </c>
      <c r="N63" s="235">
        <v>0</v>
      </c>
      <c r="O63" s="235">
        <f>ROUND(E63*N63,2)</f>
        <v>0</v>
      </c>
      <c r="P63" s="235">
        <v>0</v>
      </c>
      <c r="Q63" s="235">
        <f>ROUND(E63*P63,2)</f>
        <v>0</v>
      </c>
      <c r="R63" s="237"/>
      <c r="S63" s="237" t="s">
        <v>292</v>
      </c>
      <c r="T63" s="238" t="s">
        <v>293</v>
      </c>
      <c r="U63" s="220">
        <v>0</v>
      </c>
      <c r="V63" s="220">
        <f>ROUND(E63*U63,2)</f>
        <v>0</v>
      </c>
      <c r="W63" s="220"/>
      <c r="X63" s="220" t="s">
        <v>294</v>
      </c>
      <c r="Y63" s="220" t="s">
        <v>295</v>
      </c>
      <c r="Z63" s="210"/>
      <c r="AA63" s="210"/>
      <c r="AB63" s="210"/>
      <c r="AC63" s="210"/>
      <c r="AD63" s="210"/>
      <c r="AE63" s="210"/>
      <c r="AF63" s="210"/>
      <c r="AG63" s="210" t="s">
        <v>296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51" t="s">
        <v>385</v>
      </c>
      <c r="D64" s="239"/>
      <c r="E64" s="239"/>
      <c r="F64" s="239"/>
      <c r="G64" s="239"/>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40" t="str">
        <f>C64</f>
        <v>Náklady na ochranu staveniště před vstupem nepovolaných osob, včetně příslušného značení, náklady na osvětlení staveniště,</v>
      </c>
      <c r="BB64" s="210"/>
      <c r="BC64" s="210"/>
      <c r="BD64" s="210"/>
      <c r="BE64" s="210"/>
      <c r="BF64" s="210"/>
      <c r="BG64" s="210"/>
      <c r="BH64" s="210"/>
    </row>
    <row r="65" spans="1:60" outlineLevel="3" x14ac:dyDescent="0.25">
      <c r="A65" s="217"/>
      <c r="B65" s="218"/>
      <c r="C65" s="252" t="s">
        <v>368</v>
      </c>
      <c r="D65" s="241"/>
      <c r="E65" s="241"/>
      <c r="F65" s="241"/>
      <c r="G65" s="241"/>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40" t="str">
        <f>C65</f>
        <v>náklady na vypracování potřebné dokumentace pro provoz staveniště z hlediska požární ochrany (požární řád a poplachová směrnice)</v>
      </c>
      <c r="BB65" s="210"/>
      <c r="BC65" s="210"/>
      <c r="BD65" s="210"/>
      <c r="BE65" s="210"/>
      <c r="BF65" s="210"/>
      <c r="BG65" s="210"/>
      <c r="BH65" s="210"/>
    </row>
    <row r="66" spans="1:60" outlineLevel="3" x14ac:dyDescent="0.25">
      <c r="A66" s="217"/>
      <c r="B66" s="218"/>
      <c r="C66" s="252" t="s">
        <v>369</v>
      </c>
      <c r="D66" s="241"/>
      <c r="E66" s="241"/>
      <c r="F66" s="241"/>
      <c r="G66" s="241"/>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18</v>
      </c>
      <c r="B67" s="243" t="s">
        <v>370</v>
      </c>
      <c r="C67" s="253" t="s">
        <v>371</v>
      </c>
      <c r="D67" s="244" t="s">
        <v>291</v>
      </c>
      <c r="E67" s="245">
        <v>1</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292</v>
      </c>
      <c r="T67" s="248" t="s">
        <v>293</v>
      </c>
      <c r="U67" s="220">
        <v>0</v>
      </c>
      <c r="V67" s="220">
        <f>ROUND(E67*U67,2)</f>
        <v>0</v>
      </c>
      <c r="W67" s="220"/>
      <c r="X67" s="220" t="s">
        <v>294</v>
      </c>
      <c r="Y67" s="220" t="s">
        <v>295</v>
      </c>
      <c r="Z67" s="210"/>
      <c r="AA67" s="210"/>
      <c r="AB67" s="210"/>
      <c r="AC67" s="210"/>
      <c r="AD67" s="210"/>
      <c r="AE67" s="210"/>
      <c r="AF67" s="210"/>
      <c r="AG67" s="210" t="s">
        <v>296</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19</v>
      </c>
      <c r="B68" s="233" t="s">
        <v>372</v>
      </c>
      <c r="C68" s="250" t="s">
        <v>373</v>
      </c>
      <c r="D68" s="234" t="s">
        <v>291</v>
      </c>
      <c r="E68" s="235">
        <v>1</v>
      </c>
      <c r="F68" s="236"/>
      <c r="G68" s="237">
        <f>ROUND(E68*F68,2)</f>
        <v>0</v>
      </c>
      <c r="H68" s="236"/>
      <c r="I68" s="237">
        <f>ROUND(E68*H68,2)</f>
        <v>0</v>
      </c>
      <c r="J68" s="236"/>
      <c r="K68" s="237">
        <f>ROUND(E68*J68,2)</f>
        <v>0</v>
      </c>
      <c r="L68" s="237">
        <v>12</v>
      </c>
      <c r="M68" s="237">
        <f>G68*(1+L68/100)</f>
        <v>0</v>
      </c>
      <c r="N68" s="235">
        <v>0</v>
      </c>
      <c r="O68" s="235">
        <f>ROUND(E68*N68,2)</f>
        <v>0</v>
      </c>
      <c r="P68" s="235">
        <v>0</v>
      </c>
      <c r="Q68" s="235">
        <f>ROUND(E68*P68,2)</f>
        <v>0</v>
      </c>
      <c r="R68" s="237"/>
      <c r="S68" s="237" t="s">
        <v>292</v>
      </c>
      <c r="T68" s="238" t="s">
        <v>293</v>
      </c>
      <c r="U68" s="220">
        <v>0</v>
      </c>
      <c r="V68" s="220">
        <f>ROUND(E68*U68,2)</f>
        <v>0</v>
      </c>
      <c r="W68" s="220"/>
      <c r="X68" s="220" t="s">
        <v>294</v>
      </c>
      <c r="Y68" s="220" t="s">
        <v>295</v>
      </c>
      <c r="Z68" s="210"/>
      <c r="AA68" s="210"/>
      <c r="AB68" s="210"/>
      <c r="AC68" s="210"/>
      <c r="AD68" s="210"/>
      <c r="AE68" s="210"/>
      <c r="AF68" s="210"/>
      <c r="AG68" s="210" t="s">
        <v>361</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1" outlineLevel="2" x14ac:dyDescent="0.25">
      <c r="A69" s="217"/>
      <c r="B69" s="218"/>
      <c r="C69" s="251" t="s">
        <v>374</v>
      </c>
      <c r="D69" s="239"/>
      <c r="E69" s="239"/>
      <c r="F69" s="239"/>
      <c r="G69" s="239"/>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40" t="str">
        <f>C69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69" s="210"/>
      <c r="BC69" s="210"/>
      <c r="BD69" s="210"/>
      <c r="BE69" s="210"/>
      <c r="BF69" s="210"/>
      <c r="BG69" s="210"/>
      <c r="BH69" s="210"/>
    </row>
    <row r="70" spans="1:60" outlineLevel="1" x14ac:dyDescent="0.25">
      <c r="A70" s="242">
        <v>20</v>
      </c>
      <c r="B70" s="243" t="s">
        <v>375</v>
      </c>
      <c r="C70" s="253" t="s">
        <v>376</v>
      </c>
      <c r="D70" s="244" t="s">
        <v>291</v>
      </c>
      <c r="E70" s="245">
        <v>1</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292</v>
      </c>
      <c r="T70" s="248" t="s">
        <v>293</v>
      </c>
      <c r="U70" s="220">
        <v>0</v>
      </c>
      <c r="V70" s="220">
        <f>ROUND(E70*U70,2)</f>
        <v>0</v>
      </c>
      <c r="W70" s="220"/>
      <c r="X70" s="220" t="s">
        <v>294</v>
      </c>
      <c r="Y70" s="220" t="s">
        <v>295</v>
      </c>
      <c r="Z70" s="210"/>
      <c r="AA70" s="210"/>
      <c r="AB70" s="210"/>
      <c r="AC70" s="210"/>
      <c r="AD70" s="210"/>
      <c r="AE70" s="210"/>
      <c r="AF70" s="210"/>
      <c r="AG70" s="210" t="s">
        <v>296</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32">
        <v>21</v>
      </c>
      <c r="B71" s="233" t="s">
        <v>377</v>
      </c>
      <c r="C71" s="250" t="s">
        <v>378</v>
      </c>
      <c r="D71" s="234" t="s">
        <v>291</v>
      </c>
      <c r="E71" s="235">
        <v>1</v>
      </c>
      <c r="F71" s="236"/>
      <c r="G71" s="237">
        <f>ROUND(E71*F71,2)</f>
        <v>0</v>
      </c>
      <c r="H71" s="236"/>
      <c r="I71" s="237">
        <f>ROUND(E71*H71,2)</f>
        <v>0</v>
      </c>
      <c r="J71" s="236"/>
      <c r="K71" s="237">
        <f>ROUND(E71*J71,2)</f>
        <v>0</v>
      </c>
      <c r="L71" s="237">
        <v>12</v>
      </c>
      <c r="M71" s="237">
        <f>G71*(1+L71/100)</f>
        <v>0</v>
      </c>
      <c r="N71" s="235">
        <v>0</v>
      </c>
      <c r="O71" s="235">
        <f>ROUND(E71*N71,2)</f>
        <v>0</v>
      </c>
      <c r="P71" s="235">
        <v>0</v>
      </c>
      <c r="Q71" s="235">
        <f>ROUND(E71*P71,2)</f>
        <v>0</v>
      </c>
      <c r="R71" s="237"/>
      <c r="S71" s="237" t="s">
        <v>292</v>
      </c>
      <c r="T71" s="238" t="s">
        <v>293</v>
      </c>
      <c r="U71" s="220">
        <v>0</v>
      </c>
      <c r="V71" s="220">
        <f>ROUND(E71*U71,2)</f>
        <v>0</v>
      </c>
      <c r="W71" s="220"/>
      <c r="X71" s="220" t="s">
        <v>294</v>
      </c>
      <c r="Y71" s="220" t="s">
        <v>295</v>
      </c>
      <c r="Z71" s="210"/>
      <c r="AA71" s="210"/>
      <c r="AB71" s="210"/>
      <c r="AC71" s="210"/>
      <c r="AD71" s="210"/>
      <c r="AE71" s="210"/>
      <c r="AF71" s="210"/>
      <c r="AG71" s="210" t="s">
        <v>296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5">
      <c r="A72" s="3"/>
      <c r="B72" s="4"/>
      <c r="C72" s="254"/>
      <c r="D72" s="6"/>
      <c r="E72" s="3"/>
      <c r="F72" s="3"/>
      <c r="G72" s="3"/>
      <c r="H72" s="3"/>
      <c r="I72" s="3"/>
      <c r="J72" s="3"/>
      <c r="K72" s="3"/>
      <c r="L72" s="3"/>
      <c r="M72" s="3"/>
      <c r="N72" s="3"/>
      <c r="O72" s="3"/>
      <c r="P72" s="3"/>
      <c r="Q72" s="3"/>
      <c r="R72" s="3"/>
      <c r="S72" s="3"/>
      <c r="T72" s="3"/>
      <c r="U72" s="3"/>
      <c r="V72" s="3"/>
      <c r="W72" s="3"/>
      <c r="X72" s="3"/>
      <c r="Y72" s="3"/>
      <c r="AE72">
        <v>12</v>
      </c>
      <c r="AF72">
        <v>21</v>
      </c>
      <c r="AG72" t="s">
        <v>273</v>
      </c>
    </row>
    <row r="73" spans="1:60" x14ac:dyDescent="0.25">
      <c r="A73" s="213"/>
      <c r="B73" s="214" t="s">
        <v>29</v>
      </c>
      <c r="C73" s="255"/>
      <c r="D73" s="215"/>
      <c r="E73" s="216"/>
      <c r="F73" s="216"/>
      <c r="G73" s="231">
        <f>G8+G33</f>
        <v>0</v>
      </c>
      <c r="H73" s="3"/>
      <c r="I73" s="3"/>
      <c r="J73" s="3"/>
      <c r="K73" s="3"/>
      <c r="L73" s="3"/>
      <c r="M73" s="3"/>
      <c r="N73" s="3"/>
      <c r="O73" s="3"/>
      <c r="P73" s="3"/>
      <c r="Q73" s="3"/>
      <c r="R73" s="3"/>
      <c r="S73" s="3"/>
      <c r="T73" s="3"/>
      <c r="U73" s="3"/>
      <c r="V73" s="3"/>
      <c r="W73" s="3"/>
      <c r="X73" s="3"/>
      <c r="Y73" s="3"/>
      <c r="AE73">
        <f>SUMIF(L7:L71,AE72,G7:G71)</f>
        <v>0</v>
      </c>
      <c r="AF73">
        <f>SUMIF(L7:L71,AF72,G7:G71)</f>
        <v>0</v>
      </c>
      <c r="AG73" t="s">
        <v>379</v>
      </c>
    </row>
    <row r="74" spans="1:60" x14ac:dyDescent="0.25">
      <c r="C74" s="256"/>
      <c r="D74" s="10"/>
      <c r="AG74" t="s">
        <v>386</v>
      </c>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MC1o1SNhs0yftVLx8HByEGItP6QElgumPnFb/cJn3BkZhSbSNIs4n2Ws0yn2jOA5uGb57XKPH0EGPK2Lirwg==" saltValue="SIGK858I/fnvRIGNDr3kQg==" spinCount="100000" sheet="1" formatRows="0"/>
  <mergeCells count="45">
    <mergeCell ref="C65:G65"/>
    <mergeCell ref="C66:G66"/>
    <mergeCell ref="C69:G69"/>
    <mergeCell ref="C56:G56"/>
    <mergeCell ref="C57:G57"/>
    <mergeCell ref="C58:G58"/>
    <mergeCell ref="C60:G60"/>
    <mergeCell ref="C62:G62"/>
    <mergeCell ref="C64:G64"/>
    <mergeCell ref="C46:G46"/>
    <mergeCell ref="C48:G48"/>
    <mergeCell ref="C50:G50"/>
    <mergeCell ref="C52:G52"/>
    <mergeCell ref="C54:G54"/>
    <mergeCell ref="C55:G55"/>
    <mergeCell ref="C32:G32"/>
    <mergeCell ref="C35:G35"/>
    <mergeCell ref="C38:G38"/>
    <mergeCell ref="C39:G39"/>
    <mergeCell ref="C41:G41"/>
    <mergeCell ref="C44:G44"/>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6E89-DD02-4F00-834E-DF826148115E}">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64</v>
      </c>
      <c r="C4" s="202" t="s">
        <v>63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155</v>
      </c>
      <c r="C8" s="249" t="s">
        <v>156</v>
      </c>
      <c r="D8" s="227"/>
      <c r="E8" s="228"/>
      <c r="F8" s="229"/>
      <c r="G8" s="229">
        <f>SUMIF(AG9:AG95,"&lt;&gt;NOR",G9:G95)</f>
        <v>0</v>
      </c>
      <c r="H8" s="229"/>
      <c r="I8" s="229">
        <f>SUM(I9:I95)</f>
        <v>0</v>
      </c>
      <c r="J8" s="229"/>
      <c r="K8" s="229">
        <f>SUM(K9:K95)</f>
        <v>0</v>
      </c>
      <c r="L8" s="229"/>
      <c r="M8" s="229">
        <f>SUM(M9:M95)</f>
        <v>0</v>
      </c>
      <c r="N8" s="228"/>
      <c r="O8" s="228">
        <f>SUM(O9:O95)</f>
        <v>250.20999999999998</v>
      </c>
      <c r="P8" s="228"/>
      <c r="Q8" s="228">
        <f>SUM(Q9:Q95)</f>
        <v>0</v>
      </c>
      <c r="R8" s="229"/>
      <c r="S8" s="229"/>
      <c r="T8" s="230"/>
      <c r="U8" s="224"/>
      <c r="V8" s="224">
        <f>SUM(V9:V95)</f>
        <v>142.24</v>
      </c>
      <c r="W8" s="224"/>
      <c r="X8" s="224"/>
      <c r="Y8" s="224"/>
      <c r="AG8" t="s">
        <v>288</v>
      </c>
    </row>
    <row r="9" spans="1:60" outlineLevel="1" x14ac:dyDescent="0.25">
      <c r="A9" s="232">
        <v>1</v>
      </c>
      <c r="B9" s="233" t="s">
        <v>387</v>
      </c>
      <c r="C9" s="250" t="s">
        <v>388</v>
      </c>
      <c r="D9" s="234" t="s">
        <v>389</v>
      </c>
      <c r="E9" s="235">
        <v>67.400000000000006</v>
      </c>
      <c r="F9" s="236"/>
      <c r="G9" s="237">
        <f>ROUND(E9*F9,2)</f>
        <v>0</v>
      </c>
      <c r="H9" s="236"/>
      <c r="I9" s="237">
        <f>ROUND(E9*H9,2)</f>
        <v>0</v>
      </c>
      <c r="J9" s="236"/>
      <c r="K9" s="237">
        <f>ROUND(E9*J9,2)</f>
        <v>0</v>
      </c>
      <c r="L9" s="237">
        <v>12</v>
      </c>
      <c r="M9" s="237">
        <f>G9*(1+L9/100)</f>
        <v>0</v>
      </c>
      <c r="N9" s="235">
        <v>2.9770000000000001E-2</v>
      </c>
      <c r="O9" s="235">
        <f>ROUND(E9*N9,2)</f>
        <v>2.0099999999999998</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390</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4" t="s">
        <v>391</v>
      </c>
      <c r="D11" s="221"/>
      <c r="E11" s="222"/>
      <c r="F11" s="223"/>
      <c r="G11" s="22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5">
      <c r="A12" s="217"/>
      <c r="B12" s="218"/>
      <c r="C12" s="252" t="s">
        <v>392</v>
      </c>
      <c r="D12" s="241"/>
      <c r="E12" s="241"/>
      <c r="F12" s="241"/>
      <c r="G12" s="241"/>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64" t="s">
        <v>391</v>
      </c>
      <c r="D13" s="221"/>
      <c r="E13" s="222"/>
      <c r="F13" s="223"/>
      <c r="G13" s="22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52" t="s">
        <v>393</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5" t="s">
        <v>394</v>
      </c>
      <c r="D15" s="257"/>
      <c r="E15" s="258">
        <v>12.9</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5">
      <c r="A16" s="217"/>
      <c r="B16" s="218"/>
      <c r="C16" s="265" t="s">
        <v>396</v>
      </c>
      <c r="D16" s="257"/>
      <c r="E16" s="258">
        <v>30</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5" t="s">
        <v>397</v>
      </c>
      <c r="D17" s="257"/>
      <c r="E17" s="258">
        <v>7.7</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5">
      <c r="A18" s="217"/>
      <c r="B18" s="218"/>
      <c r="C18" s="265" t="s">
        <v>398</v>
      </c>
      <c r="D18" s="257"/>
      <c r="E18" s="258">
        <v>16.8</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2</v>
      </c>
      <c r="B19" s="233" t="s">
        <v>399</v>
      </c>
      <c r="C19" s="250" t="s">
        <v>400</v>
      </c>
      <c r="D19" s="234" t="s">
        <v>389</v>
      </c>
      <c r="E19" s="235">
        <v>331.45</v>
      </c>
      <c r="F19" s="236"/>
      <c r="G19" s="237">
        <f>ROUND(E19*F19,2)</f>
        <v>0</v>
      </c>
      <c r="H19" s="236"/>
      <c r="I19" s="237">
        <f>ROUND(E19*H19,2)</f>
        <v>0</v>
      </c>
      <c r="J19" s="236"/>
      <c r="K19" s="237">
        <f>ROUND(E19*J19,2)</f>
        <v>0</v>
      </c>
      <c r="L19" s="237">
        <v>12</v>
      </c>
      <c r="M19" s="237">
        <f>G19*(1+L19/100)</f>
        <v>0</v>
      </c>
      <c r="N19" s="235">
        <v>2.9770000000000001E-2</v>
      </c>
      <c r="O19" s="235">
        <f>ROUND(E19*N19,2)</f>
        <v>9.8699999999999992</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51" t="s">
        <v>390</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5">
      <c r="A21" s="217"/>
      <c r="B21" s="218"/>
      <c r="C21" s="264" t="s">
        <v>391</v>
      </c>
      <c r="D21" s="221"/>
      <c r="E21" s="222"/>
      <c r="F21" s="223"/>
      <c r="G21" s="22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5">
      <c r="A22" s="217"/>
      <c r="B22" s="218"/>
      <c r="C22" s="252" t="s">
        <v>392</v>
      </c>
      <c r="D22" s="241"/>
      <c r="E22" s="241"/>
      <c r="F22" s="241"/>
      <c r="G22" s="241"/>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5">
      <c r="A23" s="217"/>
      <c r="B23" s="218"/>
      <c r="C23" s="264" t="s">
        <v>391</v>
      </c>
      <c r="D23" s="221"/>
      <c r="E23" s="222"/>
      <c r="F23" s="223"/>
      <c r="G23" s="22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5">
      <c r="A24" s="217"/>
      <c r="B24" s="218"/>
      <c r="C24" s="252" t="s">
        <v>393</v>
      </c>
      <c r="D24" s="241"/>
      <c r="E24" s="241"/>
      <c r="F24" s="241"/>
      <c r="G24" s="241"/>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401</v>
      </c>
      <c r="D25" s="257"/>
      <c r="E25" s="258">
        <v>49.8</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5">
      <c r="A26" s="217"/>
      <c r="B26" s="218"/>
      <c r="C26" s="265" t="s">
        <v>402</v>
      </c>
      <c r="D26" s="257"/>
      <c r="E26" s="258">
        <v>39.700000000000003</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403</v>
      </c>
      <c r="D27" s="257"/>
      <c r="E27" s="258">
        <v>135.44999999999999</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65" t="s">
        <v>404</v>
      </c>
      <c r="D28" s="257"/>
      <c r="E28" s="258">
        <v>106.5</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32">
        <v>3</v>
      </c>
      <c r="B29" s="233" t="s">
        <v>405</v>
      </c>
      <c r="C29" s="250" t="s">
        <v>406</v>
      </c>
      <c r="D29" s="234" t="s">
        <v>407</v>
      </c>
      <c r="E29" s="235">
        <v>574.53025000000002</v>
      </c>
      <c r="F29" s="236"/>
      <c r="G29" s="237">
        <f>ROUND(E29*F29,2)</f>
        <v>0</v>
      </c>
      <c r="H29" s="236"/>
      <c r="I29" s="237">
        <f>ROUND(E29*H29,2)</f>
        <v>0</v>
      </c>
      <c r="J29" s="236"/>
      <c r="K29" s="237">
        <f>ROUND(E29*J29,2)</f>
        <v>0</v>
      </c>
      <c r="L29" s="237">
        <v>12</v>
      </c>
      <c r="M29" s="237">
        <f>G29*(1+L29/100)</f>
        <v>0</v>
      </c>
      <c r="N29" s="235">
        <v>0.37354999999999999</v>
      </c>
      <c r="O29" s="235">
        <f>ROUND(E29*N29,2)</f>
        <v>214.62</v>
      </c>
      <c r="P29" s="235">
        <v>0</v>
      </c>
      <c r="Q29" s="235">
        <f>ROUND(E29*P29,2)</f>
        <v>0</v>
      </c>
      <c r="R29" s="237"/>
      <c r="S29" s="237" t="s">
        <v>325</v>
      </c>
      <c r="T29" s="23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51" t="s">
        <v>408</v>
      </c>
      <c r="D30" s="239"/>
      <c r="E30" s="239"/>
      <c r="F30" s="239"/>
      <c r="G30" s="239"/>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5">
      <c r="A31" s="217"/>
      <c r="B31" s="218"/>
      <c r="C31" s="252" t="s">
        <v>409</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52" t="s">
        <v>410</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52" t="s">
        <v>1558</v>
      </c>
      <c r="D33" s="241"/>
      <c r="E33" s="241"/>
      <c r="F33" s="241"/>
      <c r="G33" s="241"/>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40" t="str">
        <f>C33</f>
        <v>V položce jsou započteny i náklady na pomocné lešení o výšce podlahy do 1,90 m a pro zatížení do 1,5 kPa.</v>
      </c>
      <c r="BB33" s="210"/>
      <c r="BC33" s="210"/>
      <c r="BD33" s="210"/>
      <c r="BE33" s="210"/>
      <c r="BF33" s="210"/>
      <c r="BG33" s="210"/>
      <c r="BH33" s="210"/>
    </row>
    <row r="34" spans="1:60" outlineLevel="3" x14ac:dyDescent="0.25">
      <c r="A34" s="217"/>
      <c r="B34" s="218"/>
      <c r="C34" s="264" t="s">
        <v>391</v>
      </c>
      <c r="D34" s="221"/>
      <c r="E34" s="222"/>
      <c r="F34" s="223"/>
      <c r="G34" s="22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4" t="s">
        <v>391</v>
      </c>
      <c r="D35" s="221"/>
      <c r="E35" s="222"/>
      <c r="F35" s="223"/>
      <c r="G35" s="22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52" t="s">
        <v>411</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412</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413</v>
      </c>
      <c r="D38" s="257"/>
      <c r="E38" s="258">
        <v>149.4</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5" t="s">
        <v>414</v>
      </c>
      <c r="D39" s="257"/>
      <c r="E39" s="258">
        <v>119.1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5" t="s">
        <v>415</v>
      </c>
      <c r="D40" s="257"/>
      <c r="E40" s="258">
        <v>-11.55</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65" t="s">
        <v>416</v>
      </c>
      <c r="D41" s="257"/>
      <c r="E41" s="258">
        <v>-8.7449999999999992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417</v>
      </c>
      <c r="D42" s="257"/>
      <c r="E42" s="258">
        <v>-12.006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5">
      <c r="A43" s="217"/>
      <c r="B43" s="218"/>
      <c r="C43" s="265" t="s">
        <v>418</v>
      </c>
      <c r="D43" s="257"/>
      <c r="E43" s="258">
        <v>404.85</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5">
      <c r="A44" s="217"/>
      <c r="B44" s="218"/>
      <c r="C44" s="265" t="s">
        <v>419</v>
      </c>
      <c r="D44" s="257"/>
      <c r="E44" s="258">
        <v>1.5</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5">
      <c r="A45" s="217"/>
      <c r="B45" s="218"/>
      <c r="C45" s="265" t="s">
        <v>420</v>
      </c>
      <c r="D45" s="257"/>
      <c r="E45" s="258">
        <v>-4.95</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5">
      <c r="A46" s="217"/>
      <c r="B46" s="218"/>
      <c r="C46" s="265" t="s">
        <v>421</v>
      </c>
      <c r="D46" s="257"/>
      <c r="E46" s="258">
        <v>-11.275</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5">
      <c r="A47" s="217"/>
      <c r="B47" s="218"/>
      <c r="C47" s="265" t="s">
        <v>422</v>
      </c>
      <c r="D47" s="257"/>
      <c r="E47" s="258">
        <v>-8.3874999999999993</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5">
      <c r="A48" s="217"/>
      <c r="B48" s="218"/>
      <c r="C48" s="265" t="s">
        <v>423</v>
      </c>
      <c r="D48" s="257"/>
      <c r="E48" s="258">
        <v>-9.0749999999999993</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5">
      <c r="A49" s="217"/>
      <c r="B49" s="218"/>
      <c r="C49" s="265" t="s">
        <v>424</v>
      </c>
      <c r="D49" s="257"/>
      <c r="E49" s="258">
        <v>-2.4750000000000001</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395</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5">
      <c r="A50" s="217"/>
      <c r="B50" s="218"/>
      <c r="C50" s="265" t="s">
        <v>425</v>
      </c>
      <c r="D50" s="257"/>
      <c r="E50" s="258">
        <v>-5.7750000000000004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5" t="s">
        <v>426</v>
      </c>
      <c r="D51" s="257"/>
      <c r="E51" s="258">
        <v>-23.1</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5" t="s">
        <v>427</v>
      </c>
      <c r="D52" s="257"/>
      <c r="E52" s="258">
        <v>-9.96875</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5" t="s">
        <v>428</v>
      </c>
      <c r="D53" s="257"/>
      <c r="E53" s="258">
        <v>-10.725</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5" t="s">
        <v>429</v>
      </c>
      <c r="D54" s="257"/>
      <c r="E54" s="258">
        <v>-11.6875</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5" t="s">
        <v>430</v>
      </c>
      <c r="D55" s="257"/>
      <c r="E55" s="258">
        <v>-8.7750000000000004</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5" t="s">
        <v>431</v>
      </c>
      <c r="D56" s="257"/>
      <c r="E56" s="258">
        <v>-6.0750000000000002</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5" t="s">
        <v>432</v>
      </c>
      <c r="D57" s="257"/>
      <c r="E57" s="258">
        <v>-5.4</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5" t="s">
        <v>433</v>
      </c>
      <c r="D58" s="257"/>
      <c r="E58" s="258">
        <v>-3.6</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5" t="s">
        <v>434</v>
      </c>
      <c r="D59" s="257"/>
      <c r="E59" s="258">
        <v>53.25</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32">
        <v>4</v>
      </c>
      <c r="B60" s="233" t="s">
        <v>435</v>
      </c>
      <c r="C60" s="250" t="s">
        <v>436</v>
      </c>
      <c r="D60" s="234" t="s">
        <v>437</v>
      </c>
      <c r="E60" s="235">
        <v>18</v>
      </c>
      <c r="F60" s="236"/>
      <c r="G60" s="237">
        <f>ROUND(E60*F60,2)</f>
        <v>0</v>
      </c>
      <c r="H60" s="236"/>
      <c r="I60" s="237">
        <f>ROUND(E60*H60,2)</f>
        <v>0</v>
      </c>
      <c r="J60" s="236"/>
      <c r="K60" s="237">
        <f>ROUND(E60*J60,2)</f>
        <v>0</v>
      </c>
      <c r="L60" s="237">
        <v>12</v>
      </c>
      <c r="M60" s="237">
        <f>G60*(1+L60/100)</f>
        <v>0</v>
      </c>
      <c r="N60" s="235">
        <v>5.2019999999999997E-2</v>
      </c>
      <c r="O60" s="235">
        <f>ROUND(E60*N60,2)</f>
        <v>0.94</v>
      </c>
      <c r="P60" s="235">
        <v>0</v>
      </c>
      <c r="Q60" s="235">
        <f>ROUND(E60*P60,2)</f>
        <v>0</v>
      </c>
      <c r="R60" s="237" t="s">
        <v>438</v>
      </c>
      <c r="S60" s="237" t="s">
        <v>292</v>
      </c>
      <c r="T60" s="238" t="s">
        <v>439</v>
      </c>
      <c r="U60" s="220">
        <v>0.24199999999999999</v>
      </c>
      <c r="V60" s="220">
        <f>ROUND(E60*U60,2)</f>
        <v>4.3600000000000003</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440</v>
      </c>
      <c r="D61" s="257"/>
      <c r="E61" s="258">
        <v>18</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5</v>
      </c>
      <c r="B62" s="233" t="s">
        <v>441</v>
      </c>
      <c r="C62" s="250" t="s">
        <v>442</v>
      </c>
      <c r="D62" s="234" t="s">
        <v>437</v>
      </c>
      <c r="E62" s="235">
        <v>6</v>
      </c>
      <c r="F62" s="236"/>
      <c r="G62" s="237">
        <f>ROUND(E62*F62,2)</f>
        <v>0</v>
      </c>
      <c r="H62" s="236"/>
      <c r="I62" s="237">
        <f>ROUND(E62*H62,2)</f>
        <v>0</v>
      </c>
      <c r="J62" s="236"/>
      <c r="K62" s="237">
        <f>ROUND(E62*J62,2)</f>
        <v>0</v>
      </c>
      <c r="L62" s="237">
        <v>12</v>
      </c>
      <c r="M62" s="237">
        <f>G62*(1+L62/100)</f>
        <v>0</v>
      </c>
      <c r="N62" s="235">
        <v>8.4339999999999998E-2</v>
      </c>
      <c r="O62" s="235">
        <f>ROUND(E62*N62,2)</f>
        <v>0.51</v>
      </c>
      <c r="P62" s="235">
        <v>0</v>
      </c>
      <c r="Q62" s="235">
        <f>ROUND(E62*P62,2)</f>
        <v>0</v>
      </c>
      <c r="R62" s="237" t="s">
        <v>438</v>
      </c>
      <c r="S62" s="237" t="s">
        <v>292</v>
      </c>
      <c r="T62" s="238" t="s">
        <v>439</v>
      </c>
      <c r="U62" s="220">
        <v>0.30099999999999999</v>
      </c>
      <c r="V62" s="220">
        <f>ROUND(E62*U62,2)</f>
        <v>1.81</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5" t="s">
        <v>443</v>
      </c>
      <c r="D63" s="257"/>
      <c r="E63" s="258">
        <v>6</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32">
        <v>6</v>
      </c>
      <c r="B64" s="233" t="s">
        <v>444</v>
      </c>
      <c r="C64" s="250" t="s">
        <v>445</v>
      </c>
      <c r="D64" s="234" t="s">
        <v>437</v>
      </c>
      <c r="E64" s="235">
        <v>10</v>
      </c>
      <c r="F64" s="236"/>
      <c r="G64" s="237">
        <f>ROUND(E64*F64,2)</f>
        <v>0</v>
      </c>
      <c r="H64" s="236"/>
      <c r="I64" s="237">
        <f>ROUND(E64*H64,2)</f>
        <v>0</v>
      </c>
      <c r="J64" s="236"/>
      <c r="K64" s="237">
        <f>ROUND(E64*J64,2)</f>
        <v>0</v>
      </c>
      <c r="L64" s="237">
        <v>12</v>
      </c>
      <c r="M64" s="237">
        <f>G64*(1+L64/100)</f>
        <v>0</v>
      </c>
      <c r="N64" s="235">
        <v>3.9789999999999999E-2</v>
      </c>
      <c r="O64" s="235">
        <f>ROUND(E64*N64,2)</f>
        <v>0.4</v>
      </c>
      <c r="P64" s="235">
        <v>0</v>
      </c>
      <c r="Q64" s="235">
        <f>ROUND(E64*P64,2)</f>
        <v>0</v>
      </c>
      <c r="R64" s="237" t="s">
        <v>438</v>
      </c>
      <c r="S64" s="237" t="s">
        <v>292</v>
      </c>
      <c r="T64" s="238" t="s">
        <v>439</v>
      </c>
      <c r="U64" s="220">
        <v>0.24199999999999999</v>
      </c>
      <c r="V64" s="220">
        <f>ROUND(E64*U64,2)</f>
        <v>2.42</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446</v>
      </c>
      <c r="D65" s="257"/>
      <c r="E65" s="258">
        <v>10</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32">
        <v>7</v>
      </c>
      <c r="B66" s="233" t="s">
        <v>447</v>
      </c>
      <c r="C66" s="250" t="s">
        <v>448</v>
      </c>
      <c r="D66" s="234" t="s">
        <v>437</v>
      </c>
      <c r="E66" s="235">
        <v>6</v>
      </c>
      <c r="F66" s="236"/>
      <c r="G66" s="237">
        <f>ROUND(E66*F66,2)</f>
        <v>0</v>
      </c>
      <c r="H66" s="236"/>
      <c r="I66" s="237">
        <f>ROUND(E66*H66,2)</f>
        <v>0</v>
      </c>
      <c r="J66" s="236"/>
      <c r="K66" s="237">
        <f>ROUND(E66*J66,2)</f>
        <v>0</v>
      </c>
      <c r="L66" s="237">
        <v>12</v>
      </c>
      <c r="M66" s="237">
        <f>G66*(1+L66/100)</f>
        <v>0</v>
      </c>
      <c r="N66" s="235">
        <v>5.2720000000000003E-2</v>
      </c>
      <c r="O66" s="235">
        <f>ROUND(E66*N66,2)</f>
        <v>0.32</v>
      </c>
      <c r="P66" s="235">
        <v>0</v>
      </c>
      <c r="Q66" s="235">
        <f>ROUND(E66*P66,2)</f>
        <v>0</v>
      </c>
      <c r="R66" s="237" t="s">
        <v>438</v>
      </c>
      <c r="S66" s="237" t="s">
        <v>292</v>
      </c>
      <c r="T66" s="238" t="s">
        <v>439</v>
      </c>
      <c r="U66" s="220">
        <v>0.57789999999999997</v>
      </c>
      <c r="V66" s="220">
        <f>ROUND(E66*U66,2)</f>
        <v>3.47</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449</v>
      </c>
      <c r="D67" s="257"/>
      <c r="E67" s="258">
        <v>6</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8</v>
      </c>
      <c r="B68" s="233" t="s">
        <v>450</v>
      </c>
      <c r="C68" s="250" t="s">
        <v>451</v>
      </c>
      <c r="D68" s="234" t="s">
        <v>452</v>
      </c>
      <c r="E68" s="235">
        <v>0.45650000000000002</v>
      </c>
      <c r="F68" s="236"/>
      <c r="G68" s="237">
        <f>ROUND(E68*F68,2)</f>
        <v>0</v>
      </c>
      <c r="H68" s="236"/>
      <c r="I68" s="237">
        <f>ROUND(E68*H68,2)</f>
        <v>0</v>
      </c>
      <c r="J68" s="236"/>
      <c r="K68" s="237">
        <f>ROUND(E68*J68,2)</f>
        <v>0</v>
      </c>
      <c r="L68" s="237">
        <v>12</v>
      </c>
      <c r="M68" s="237">
        <f>G68*(1+L68/100)</f>
        <v>0</v>
      </c>
      <c r="N68" s="235">
        <v>2.52501</v>
      </c>
      <c r="O68" s="235">
        <f>ROUND(E68*N68,2)</f>
        <v>1.1499999999999999</v>
      </c>
      <c r="P68" s="235">
        <v>0</v>
      </c>
      <c r="Q68" s="235">
        <f>ROUND(E68*P68,2)</f>
        <v>0</v>
      </c>
      <c r="R68" s="237" t="s">
        <v>438</v>
      </c>
      <c r="S68" s="237" t="s">
        <v>292</v>
      </c>
      <c r="T68" s="238" t="s">
        <v>439</v>
      </c>
      <c r="U68" s="220">
        <v>1.421</v>
      </c>
      <c r="V68" s="220">
        <f>ROUND(E68*U68,2)</f>
        <v>0.65</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453</v>
      </c>
      <c r="D69" s="257"/>
      <c r="E69" s="258">
        <v>0.1905</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5" t="s">
        <v>454</v>
      </c>
      <c r="D70" s="257"/>
      <c r="E70" s="258">
        <v>8.1000000000000003E-2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455</v>
      </c>
      <c r="D71" s="257"/>
      <c r="E71" s="258">
        <v>0.185</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30.6" outlineLevel="1" x14ac:dyDescent="0.25">
      <c r="A72" s="232">
        <v>9</v>
      </c>
      <c r="B72" s="233" t="s">
        <v>456</v>
      </c>
      <c r="C72" s="250" t="s">
        <v>457</v>
      </c>
      <c r="D72" s="234" t="s">
        <v>407</v>
      </c>
      <c r="E72" s="235">
        <v>16.2</v>
      </c>
      <c r="F72" s="236"/>
      <c r="G72" s="237">
        <f>ROUND(E72*F72,2)</f>
        <v>0</v>
      </c>
      <c r="H72" s="236"/>
      <c r="I72" s="237">
        <f>ROUND(E72*H72,2)</f>
        <v>0</v>
      </c>
      <c r="J72" s="236"/>
      <c r="K72" s="237">
        <f>ROUND(E72*J72,2)</f>
        <v>0</v>
      </c>
      <c r="L72" s="237">
        <v>12</v>
      </c>
      <c r="M72" s="237">
        <f>G72*(1+L72/100)</f>
        <v>0</v>
      </c>
      <c r="N72" s="235">
        <v>8.8400000000000006E-3</v>
      </c>
      <c r="O72" s="235">
        <f>ROUND(E72*N72,2)</f>
        <v>0.14000000000000001</v>
      </c>
      <c r="P72" s="235">
        <v>0</v>
      </c>
      <c r="Q72" s="235">
        <f>ROUND(E72*P72,2)</f>
        <v>0</v>
      </c>
      <c r="R72" s="237" t="s">
        <v>438</v>
      </c>
      <c r="S72" s="237" t="s">
        <v>292</v>
      </c>
      <c r="T72" s="238" t="s">
        <v>439</v>
      </c>
      <c r="U72" s="220">
        <v>1.179</v>
      </c>
      <c r="V72" s="220">
        <f>ROUND(E72*U72,2)</f>
        <v>19.100000000000001</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458</v>
      </c>
      <c r="D73" s="257"/>
      <c r="E73" s="258">
        <v>7.62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5">
      <c r="A74" s="217"/>
      <c r="B74" s="218"/>
      <c r="C74" s="265" t="s">
        <v>459</v>
      </c>
      <c r="D74" s="257"/>
      <c r="E74" s="258">
        <v>4.1399999999999997</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395</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5">
      <c r="A75" s="217"/>
      <c r="B75" s="218"/>
      <c r="C75" s="265" t="s">
        <v>460</v>
      </c>
      <c r="D75" s="257"/>
      <c r="E75" s="258">
        <v>4.4400000000000004</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30.6" outlineLevel="1" x14ac:dyDescent="0.25">
      <c r="A76" s="242">
        <v>10</v>
      </c>
      <c r="B76" s="243" t="s">
        <v>461</v>
      </c>
      <c r="C76" s="253" t="s">
        <v>462</v>
      </c>
      <c r="D76" s="244" t="s">
        <v>407</v>
      </c>
      <c r="E76" s="245">
        <v>16.2</v>
      </c>
      <c r="F76" s="246"/>
      <c r="G76" s="247">
        <f>ROUND(E76*F76,2)</f>
        <v>0</v>
      </c>
      <c r="H76" s="246"/>
      <c r="I76" s="247">
        <f>ROUND(E76*H76,2)</f>
        <v>0</v>
      </c>
      <c r="J76" s="246"/>
      <c r="K76" s="247">
        <f>ROUND(E76*J76,2)</f>
        <v>0</v>
      </c>
      <c r="L76" s="247">
        <v>12</v>
      </c>
      <c r="M76" s="247">
        <f>G76*(1+L76/100)</f>
        <v>0</v>
      </c>
      <c r="N76" s="245">
        <v>0</v>
      </c>
      <c r="O76" s="245">
        <f>ROUND(E76*N76,2)</f>
        <v>0</v>
      </c>
      <c r="P76" s="245">
        <v>0</v>
      </c>
      <c r="Q76" s="245">
        <f>ROUND(E76*P76,2)</f>
        <v>0</v>
      </c>
      <c r="R76" s="247" t="s">
        <v>438</v>
      </c>
      <c r="S76" s="247" t="s">
        <v>292</v>
      </c>
      <c r="T76" s="248" t="s">
        <v>439</v>
      </c>
      <c r="U76" s="220">
        <v>0.497</v>
      </c>
      <c r="V76" s="220">
        <f>ROUND(E76*U76,2)</f>
        <v>8.0500000000000007</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32">
        <v>11</v>
      </c>
      <c r="B77" s="233" t="s">
        <v>463</v>
      </c>
      <c r="C77" s="250" t="s">
        <v>464</v>
      </c>
      <c r="D77" s="234" t="s">
        <v>465</v>
      </c>
      <c r="E77" s="235">
        <v>0.108</v>
      </c>
      <c r="F77" s="236"/>
      <c r="G77" s="237">
        <f>ROUND(E77*F77,2)</f>
        <v>0</v>
      </c>
      <c r="H77" s="236"/>
      <c r="I77" s="237">
        <f>ROUND(E77*H77,2)</f>
        <v>0</v>
      </c>
      <c r="J77" s="236"/>
      <c r="K77" s="237">
        <f>ROUND(E77*J77,2)</f>
        <v>0</v>
      </c>
      <c r="L77" s="237">
        <v>12</v>
      </c>
      <c r="M77" s="237">
        <f>G77*(1+L77/100)</f>
        <v>0</v>
      </c>
      <c r="N77" s="235">
        <v>1.01292</v>
      </c>
      <c r="O77" s="235">
        <f>ROUND(E77*N77,2)</f>
        <v>0.11</v>
      </c>
      <c r="P77" s="235">
        <v>0</v>
      </c>
      <c r="Q77" s="235">
        <f>ROUND(E77*P77,2)</f>
        <v>0</v>
      </c>
      <c r="R77" s="237" t="s">
        <v>438</v>
      </c>
      <c r="S77" s="237" t="s">
        <v>292</v>
      </c>
      <c r="T77" s="238" t="s">
        <v>439</v>
      </c>
      <c r="U77" s="220">
        <v>25.812000000000001</v>
      </c>
      <c r="V77" s="220">
        <f>ROUND(E77*U77,2)</f>
        <v>2.79</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5">
      <c r="A78" s="217"/>
      <c r="B78" s="218"/>
      <c r="C78" s="266" t="s">
        <v>466</v>
      </c>
      <c r="D78" s="263"/>
      <c r="E78" s="263"/>
      <c r="F78" s="263"/>
      <c r="G78" s="263"/>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467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5">
      <c r="A79" s="217"/>
      <c r="B79" s="218"/>
      <c r="C79" s="267" t="s">
        <v>468</v>
      </c>
      <c r="D79" s="259"/>
      <c r="E79" s="260"/>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5">
      <c r="A80" s="217"/>
      <c r="B80" s="218"/>
      <c r="C80" s="268" t="s">
        <v>469</v>
      </c>
      <c r="D80" s="259"/>
      <c r="E80" s="260">
        <v>0.44369999999999998</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2</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5">
      <c r="A81" s="217"/>
      <c r="B81" s="218"/>
      <c r="C81" s="268" t="s">
        <v>470</v>
      </c>
      <c r="D81" s="259"/>
      <c r="E81" s="260">
        <v>0.1905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2</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5">
      <c r="A82" s="217"/>
      <c r="B82" s="218"/>
      <c r="C82" s="268" t="s">
        <v>471</v>
      </c>
      <c r="D82" s="259"/>
      <c r="E82" s="260">
        <v>8.1000000000000003E-2</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2</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5">
      <c r="A83" s="217"/>
      <c r="B83" s="218"/>
      <c r="C83" s="268" t="s">
        <v>472</v>
      </c>
      <c r="D83" s="259"/>
      <c r="E83" s="260">
        <v>0.185</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v>2</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9" t="s">
        <v>473</v>
      </c>
      <c r="D84" s="261"/>
      <c r="E84" s="262">
        <v>0.9002</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3</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7" t="s">
        <v>474</v>
      </c>
      <c r="D85" s="259"/>
      <c r="E85" s="260"/>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5" t="s">
        <v>475</v>
      </c>
      <c r="D86" s="257"/>
      <c r="E86" s="258">
        <v>0.108</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12</v>
      </c>
      <c r="B87" s="233" t="s">
        <v>476</v>
      </c>
      <c r="C87" s="250" t="s">
        <v>477</v>
      </c>
      <c r="D87" s="234" t="s">
        <v>407</v>
      </c>
      <c r="E87" s="235">
        <v>179.47499999999999</v>
      </c>
      <c r="F87" s="236"/>
      <c r="G87" s="237">
        <f>ROUND(E87*F87,2)</f>
        <v>0</v>
      </c>
      <c r="H87" s="236"/>
      <c r="I87" s="237">
        <f>ROUND(E87*H87,2)</f>
        <v>0</v>
      </c>
      <c r="J87" s="236"/>
      <c r="K87" s="237">
        <f>ROUND(E87*J87,2)</f>
        <v>0</v>
      </c>
      <c r="L87" s="237">
        <v>12</v>
      </c>
      <c r="M87" s="237">
        <f>G87*(1+L87/100)</f>
        <v>0</v>
      </c>
      <c r="N87" s="235">
        <v>0.11219</v>
      </c>
      <c r="O87" s="235">
        <f>ROUND(E87*N87,2)</f>
        <v>20.14</v>
      </c>
      <c r="P87" s="235">
        <v>0</v>
      </c>
      <c r="Q87" s="235">
        <f>ROUND(E87*P87,2)</f>
        <v>0</v>
      </c>
      <c r="R87" s="237" t="s">
        <v>438</v>
      </c>
      <c r="S87" s="237" t="s">
        <v>292</v>
      </c>
      <c r="T87" s="238" t="s">
        <v>439</v>
      </c>
      <c r="U87" s="220">
        <v>0.55488999999999999</v>
      </c>
      <c r="V87" s="220">
        <f>ROUND(E87*U87,2)</f>
        <v>99.59</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6" t="s">
        <v>478</v>
      </c>
      <c r="D88" s="263"/>
      <c r="E88" s="263"/>
      <c r="F88" s="263"/>
      <c r="G88" s="263"/>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467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5">
      <c r="A89" s="217"/>
      <c r="B89" s="218"/>
      <c r="C89" s="265" t="s">
        <v>479</v>
      </c>
      <c r="D89" s="257"/>
      <c r="E89" s="258">
        <v>38.700000000000003</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5">
      <c r="A90" s="217"/>
      <c r="B90" s="218"/>
      <c r="C90" s="265" t="s">
        <v>480</v>
      </c>
      <c r="D90" s="257"/>
      <c r="E90" s="258">
        <v>-7.2</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5">
      <c r="A91" s="217"/>
      <c r="B91" s="218"/>
      <c r="C91" s="265" t="s">
        <v>481</v>
      </c>
      <c r="D91" s="257"/>
      <c r="E91" s="258">
        <v>90</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5" t="s">
        <v>482</v>
      </c>
      <c r="D92" s="257"/>
      <c r="E92" s="258">
        <v>-13.5</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5" t="s">
        <v>483</v>
      </c>
      <c r="D93" s="257"/>
      <c r="E93" s="258">
        <v>23.1</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5" t="s">
        <v>484</v>
      </c>
      <c r="D94" s="257"/>
      <c r="E94" s="258">
        <v>-2.0249999999999999</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5" t="s">
        <v>485</v>
      </c>
      <c r="D95" s="257"/>
      <c r="E95" s="258">
        <v>50.4</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x14ac:dyDescent="0.25">
      <c r="A96" s="225" t="s">
        <v>287</v>
      </c>
      <c r="B96" s="226" t="s">
        <v>161</v>
      </c>
      <c r="C96" s="249" t="s">
        <v>162</v>
      </c>
      <c r="D96" s="227"/>
      <c r="E96" s="228"/>
      <c r="F96" s="229"/>
      <c r="G96" s="229">
        <f>SUMIF(AG97:AG125,"&lt;&gt;NOR",G97:G125)</f>
        <v>0</v>
      </c>
      <c r="H96" s="229"/>
      <c r="I96" s="229">
        <f>SUM(I97:I125)</f>
        <v>0</v>
      </c>
      <c r="J96" s="229"/>
      <c r="K96" s="229">
        <f>SUM(K97:K125)</f>
        <v>0</v>
      </c>
      <c r="L96" s="229"/>
      <c r="M96" s="229">
        <f>SUM(M97:M125)</f>
        <v>0</v>
      </c>
      <c r="N96" s="228"/>
      <c r="O96" s="228">
        <f>SUM(O97:O125)</f>
        <v>1.85</v>
      </c>
      <c r="P96" s="228"/>
      <c r="Q96" s="228">
        <f>SUM(Q97:Q125)</f>
        <v>0</v>
      </c>
      <c r="R96" s="229"/>
      <c r="S96" s="229"/>
      <c r="T96" s="230"/>
      <c r="U96" s="224"/>
      <c r="V96" s="224">
        <f>SUM(V97:V125)</f>
        <v>142.53</v>
      </c>
      <c r="W96" s="224"/>
      <c r="X96" s="224"/>
      <c r="Y96" s="224"/>
      <c r="AG96" t="s">
        <v>288</v>
      </c>
    </row>
    <row r="97" spans="1:60" ht="20.399999999999999" outlineLevel="1" x14ac:dyDescent="0.25">
      <c r="A97" s="232">
        <v>13</v>
      </c>
      <c r="B97" s="233" t="s">
        <v>486</v>
      </c>
      <c r="C97" s="250" t="s">
        <v>487</v>
      </c>
      <c r="D97" s="234" t="s">
        <v>437</v>
      </c>
      <c r="E97" s="235">
        <v>2</v>
      </c>
      <c r="F97" s="236"/>
      <c r="G97" s="237">
        <f>ROUND(E97*F97,2)</f>
        <v>0</v>
      </c>
      <c r="H97" s="236"/>
      <c r="I97" s="237">
        <f>ROUND(E97*H97,2)</f>
        <v>0</v>
      </c>
      <c r="J97" s="236"/>
      <c r="K97" s="237">
        <f>ROUND(E97*J97,2)</f>
        <v>0</v>
      </c>
      <c r="L97" s="237">
        <v>12</v>
      </c>
      <c r="M97" s="237">
        <f>G97*(1+L97/100)</f>
        <v>0</v>
      </c>
      <c r="N97" s="235">
        <v>1.3339999999999999E-2</v>
      </c>
      <c r="O97" s="235">
        <f>ROUND(E97*N97,2)</f>
        <v>0.03</v>
      </c>
      <c r="P97" s="235">
        <v>0</v>
      </c>
      <c r="Q97" s="235">
        <f>ROUND(E97*P97,2)</f>
        <v>0</v>
      </c>
      <c r="R97" s="237" t="s">
        <v>438</v>
      </c>
      <c r="S97" s="237" t="s">
        <v>292</v>
      </c>
      <c r="T97" s="238" t="s">
        <v>439</v>
      </c>
      <c r="U97" s="220">
        <v>1.79</v>
      </c>
      <c r="V97" s="220">
        <f>ROUND(E97*U97,2)</f>
        <v>3.58</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5">
      <c r="A98" s="217"/>
      <c r="B98" s="218"/>
      <c r="C98" s="251" t="s">
        <v>488</v>
      </c>
      <c r="D98" s="239"/>
      <c r="E98" s="239"/>
      <c r="F98" s="239"/>
      <c r="G98" s="239"/>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298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5">
      <c r="A99" s="217"/>
      <c r="B99" s="218"/>
      <c r="C99" s="265" t="s">
        <v>489</v>
      </c>
      <c r="D99" s="257"/>
      <c r="E99" s="258">
        <v>2</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0.399999999999999" outlineLevel="1" x14ac:dyDescent="0.25">
      <c r="A100" s="232">
        <v>14</v>
      </c>
      <c r="B100" s="233" t="s">
        <v>490</v>
      </c>
      <c r="C100" s="250" t="s">
        <v>491</v>
      </c>
      <c r="D100" s="234" t="s">
        <v>407</v>
      </c>
      <c r="E100" s="235">
        <v>54.89</v>
      </c>
      <c r="F100" s="236"/>
      <c r="G100" s="237">
        <f>ROUND(E100*F100,2)</f>
        <v>0</v>
      </c>
      <c r="H100" s="236"/>
      <c r="I100" s="237">
        <f>ROUND(E100*H100,2)</f>
        <v>0</v>
      </c>
      <c r="J100" s="236"/>
      <c r="K100" s="237">
        <f>ROUND(E100*J100,2)</f>
        <v>0</v>
      </c>
      <c r="L100" s="237">
        <v>12</v>
      </c>
      <c r="M100" s="237">
        <f>G100*(1+L100/100)</f>
        <v>0</v>
      </c>
      <c r="N100" s="235">
        <v>1.243E-2</v>
      </c>
      <c r="O100" s="235">
        <f>ROUND(E100*N100,2)</f>
        <v>0.68</v>
      </c>
      <c r="P100" s="235">
        <v>0</v>
      </c>
      <c r="Q100" s="235">
        <f>ROUND(E100*P100,2)</f>
        <v>0</v>
      </c>
      <c r="R100" s="237" t="s">
        <v>438</v>
      </c>
      <c r="S100" s="237" t="s">
        <v>292</v>
      </c>
      <c r="T100" s="238" t="s">
        <v>439</v>
      </c>
      <c r="U100" s="220">
        <v>0.95</v>
      </c>
      <c r="V100" s="220">
        <f>ROUND(E100*U100,2)</f>
        <v>52.15</v>
      </c>
      <c r="W100" s="220"/>
      <c r="X100" s="220" t="s">
        <v>326</v>
      </c>
      <c r="Y100" s="220" t="s">
        <v>295</v>
      </c>
      <c r="Z100" s="210"/>
      <c r="AA100" s="210"/>
      <c r="AB100" s="210"/>
      <c r="AC100" s="210"/>
      <c r="AD100" s="210"/>
      <c r="AE100" s="210"/>
      <c r="AF100" s="210"/>
      <c r="AG100" s="210" t="s">
        <v>327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5">
      <c r="A101" s="217"/>
      <c r="B101" s="218"/>
      <c r="C101" s="251" t="s">
        <v>488</v>
      </c>
      <c r="D101" s="239"/>
      <c r="E101" s="239"/>
      <c r="F101" s="239"/>
      <c r="G101" s="239"/>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298</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5">
      <c r="A102" s="217"/>
      <c r="B102" s="218"/>
      <c r="C102" s="265" t="s">
        <v>492</v>
      </c>
      <c r="D102" s="257"/>
      <c r="E102" s="258">
        <v>17.43</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395</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5">
      <c r="A103" s="217"/>
      <c r="B103" s="218"/>
      <c r="C103" s="265" t="s">
        <v>493</v>
      </c>
      <c r="D103" s="257"/>
      <c r="E103" s="258">
        <v>29.4</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5">
      <c r="A104" s="217"/>
      <c r="B104" s="218"/>
      <c r="C104" s="265" t="s">
        <v>494</v>
      </c>
      <c r="D104" s="257"/>
      <c r="E104" s="258">
        <v>3.22</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5" t="s">
        <v>495</v>
      </c>
      <c r="D105" s="257"/>
      <c r="E105" s="258">
        <v>4.84</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0.399999999999999" outlineLevel="1" x14ac:dyDescent="0.25">
      <c r="A106" s="232">
        <v>15</v>
      </c>
      <c r="B106" s="233" t="s">
        <v>496</v>
      </c>
      <c r="C106" s="250" t="s">
        <v>497</v>
      </c>
      <c r="D106" s="234" t="s">
        <v>407</v>
      </c>
      <c r="E106" s="235">
        <v>83.07</v>
      </c>
      <c r="F106" s="236"/>
      <c r="G106" s="237">
        <f>ROUND(E106*F106,2)</f>
        <v>0</v>
      </c>
      <c r="H106" s="236"/>
      <c r="I106" s="237">
        <f>ROUND(E106*H106,2)</f>
        <v>0</v>
      </c>
      <c r="J106" s="236"/>
      <c r="K106" s="237">
        <f>ROUND(E106*J106,2)</f>
        <v>0</v>
      </c>
      <c r="L106" s="237">
        <v>12</v>
      </c>
      <c r="M106" s="237">
        <f>G106*(1+L106/100)</f>
        <v>0</v>
      </c>
      <c r="N106" s="235">
        <v>1.2529999999999999E-2</v>
      </c>
      <c r="O106" s="235">
        <f>ROUND(E106*N106,2)</f>
        <v>1.04</v>
      </c>
      <c r="P106" s="235">
        <v>0</v>
      </c>
      <c r="Q106" s="235">
        <f>ROUND(E106*P106,2)</f>
        <v>0</v>
      </c>
      <c r="R106" s="237" t="s">
        <v>438</v>
      </c>
      <c r="S106" s="237" t="s">
        <v>292</v>
      </c>
      <c r="T106" s="238" t="s">
        <v>439</v>
      </c>
      <c r="U106" s="220">
        <v>0.95</v>
      </c>
      <c r="V106" s="220">
        <f>ROUND(E106*U106,2)</f>
        <v>78.92</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5">
      <c r="A107" s="217"/>
      <c r="B107" s="218"/>
      <c r="C107" s="251" t="s">
        <v>488</v>
      </c>
      <c r="D107" s="239"/>
      <c r="E107" s="239"/>
      <c r="F107" s="239"/>
      <c r="G107" s="239"/>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298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5">
      <c r="A108" s="217"/>
      <c r="B108" s="218"/>
      <c r="C108" s="265" t="s">
        <v>498</v>
      </c>
      <c r="D108" s="257"/>
      <c r="E108" s="258">
        <v>5.64</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5" t="s">
        <v>499</v>
      </c>
      <c r="D109" s="257"/>
      <c r="E109" s="258">
        <v>5.64</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5" t="s">
        <v>500</v>
      </c>
      <c r="D110" s="257"/>
      <c r="E110" s="258">
        <v>5.64</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5">
      <c r="A111" s="217"/>
      <c r="B111" s="218"/>
      <c r="C111" s="265" t="s">
        <v>501</v>
      </c>
      <c r="D111" s="257"/>
      <c r="E111" s="258">
        <v>4.1900000000000004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5">
      <c r="A112" s="217"/>
      <c r="B112" s="218"/>
      <c r="C112" s="265" t="s">
        <v>502</v>
      </c>
      <c r="D112" s="257"/>
      <c r="E112" s="258">
        <v>3.12</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395</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5">
      <c r="A113" s="217"/>
      <c r="B113" s="218"/>
      <c r="C113" s="265" t="s">
        <v>503</v>
      </c>
      <c r="D113" s="257"/>
      <c r="E113" s="258">
        <v>5.64</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5">
      <c r="A114" s="217"/>
      <c r="B114" s="218"/>
      <c r="C114" s="265" t="s">
        <v>504</v>
      </c>
      <c r="D114" s="257"/>
      <c r="E114" s="258">
        <v>5.64</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5">
      <c r="A115" s="217"/>
      <c r="B115" s="218"/>
      <c r="C115" s="265" t="s">
        <v>505</v>
      </c>
      <c r="D115" s="257"/>
      <c r="E115" s="258">
        <v>5.64</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395</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5">
      <c r="A116" s="217"/>
      <c r="B116" s="218"/>
      <c r="C116" s="265" t="s">
        <v>506</v>
      </c>
      <c r="D116" s="257"/>
      <c r="E116" s="258">
        <v>30.45</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395</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5">
      <c r="A117" s="217"/>
      <c r="B117" s="218"/>
      <c r="C117" s="265" t="s">
        <v>507</v>
      </c>
      <c r="D117" s="257"/>
      <c r="E117" s="258">
        <v>3.76</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5">
      <c r="A118" s="217"/>
      <c r="B118" s="218"/>
      <c r="C118" s="265" t="s">
        <v>508</v>
      </c>
      <c r="D118" s="257"/>
      <c r="E118" s="258">
        <v>2.44</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395</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5">
      <c r="A119" s="217"/>
      <c r="B119" s="218"/>
      <c r="C119" s="265" t="s">
        <v>509</v>
      </c>
      <c r="D119" s="257"/>
      <c r="E119" s="258">
        <v>5.27</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395</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0.399999999999999" outlineLevel="1" x14ac:dyDescent="0.25">
      <c r="A120" s="232">
        <v>16</v>
      </c>
      <c r="B120" s="233" t="s">
        <v>510</v>
      </c>
      <c r="C120" s="250" t="s">
        <v>511</v>
      </c>
      <c r="D120" s="234" t="s">
        <v>389</v>
      </c>
      <c r="E120" s="235">
        <v>2.75</v>
      </c>
      <c r="F120" s="236"/>
      <c r="G120" s="237">
        <f>ROUND(E120*F120,2)</f>
        <v>0</v>
      </c>
      <c r="H120" s="236"/>
      <c r="I120" s="237">
        <f>ROUND(E120*H120,2)</f>
        <v>0</v>
      </c>
      <c r="J120" s="236"/>
      <c r="K120" s="237">
        <f>ROUND(E120*J120,2)</f>
        <v>0</v>
      </c>
      <c r="L120" s="237">
        <v>12</v>
      </c>
      <c r="M120" s="237">
        <f>G120*(1+L120/100)</f>
        <v>0</v>
      </c>
      <c r="N120" s="235">
        <v>5.9699999999999996E-3</v>
      </c>
      <c r="O120" s="235">
        <f>ROUND(E120*N120,2)</f>
        <v>0.02</v>
      </c>
      <c r="P120" s="235">
        <v>0</v>
      </c>
      <c r="Q120" s="235">
        <f>ROUND(E120*P120,2)</f>
        <v>0</v>
      </c>
      <c r="R120" s="237" t="s">
        <v>438</v>
      </c>
      <c r="S120" s="237" t="s">
        <v>292</v>
      </c>
      <c r="T120" s="238" t="s">
        <v>439</v>
      </c>
      <c r="U120" s="220">
        <v>0.42</v>
      </c>
      <c r="V120" s="220">
        <f>ROUND(E120*U120,2)</f>
        <v>1.1599999999999999</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5">
      <c r="A121" s="217"/>
      <c r="B121" s="218"/>
      <c r="C121" s="251" t="s">
        <v>488</v>
      </c>
      <c r="D121" s="239"/>
      <c r="E121" s="239"/>
      <c r="F121" s="239"/>
      <c r="G121" s="239"/>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298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5">
      <c r="A122" s="217"/>
      <c r="B122" s="218"/>
      <c r="C122" s="265" t="s">
        <v>512</v>
      </c>
      <c r="D122" s="257"/>
      <c r="E122" s="258">
        <v>2.75</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395</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0.399999999999999" outlineLevel="1" x14ac:dyDescent="0.25">
      <c r="A123" s="232">
        <v>17</v>
      </c>
      <c r="B123" s="233" t="s">
        <v>513</v>
      </c>
      <c r="C123" s="250" t="s">
        <v>514</v>
      </c>
      <c r="D123" s="234" t="s">
        <v>389</v>
      </c>
      <c r="E123" s="235">
        <v>6.4</v>
      </c>
      <c r="F123" s="236"/>
      <c r="G123" s="237">
        <f>ROUND(E123*F123,2)</f>
        <v>0</v>
      </c>
      <c r="H123" s="236"/>
      <c r="I123" s="237">
        <f>ROUND(E123*H123,2)</f>
        <v>0</v>
      </c>
      <c r="J123" s="236"/>
      <c r="K123" s="237">
        <f>ROUND(E123*J123,2)</f>
        <v>0</v>
      </c>
      <c r="L123" s="237">
        <v>12</v>
      </c>
      <c r="M123" s="237">
        <f>G123*(1+L123/100)</f>
        <v>0</v>
      </c>
      <c r="N123" s="235">
        <v>1.272E-2</v>
      </c>
      <c r="O123" s="235">
        <f>ROUND(E123*N123,2)</f>
        <v>0.08</v>
      </c>
      <c r="P123" s="235">
        <v>0</v>
      </c>
      <c r="Q123" s="235">
        <f>ROUND(E123*P123,2)</f>
        <v>0</v>
      </c>
      <c r="R123" s="237" t="s">
        <v>438</v>
      </c>
      <c r="S123" s="237" t="s">
        <v>292</v>
      </c>
      <c r="T123" s="238" t="s">
        <v>439</v>
      </c>
      <c r="U123" s="220">
        <v>1.05</v>
      </c>
      <c r="V123" s="220">
        <f>ROUND(E123*U123,2)</f>
        <v>6.72</v>
      </c>
      <c r="W123" s="220"/>
      <c r="X123" s="220" t="s">
        <v>326</v>
      </c>
      <c r="Y123" s="220" t="s">
        <v>295</v>
      </c>
      <c r="Z123" s="210"/>
      <c r="AA123" s="210"/>
      <c r="AB123" s="210"/>
      <c r="AC123" s="210"/>
      <c r="AD123" s="210"/>
      <c r="AE123" s="210"/>
      <c r="AF123" s="210"/>
      <c r="AG123" s="210" t="s">
        <v>327</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51" t="s">
        <v>488</v>
      </c>
      <c r="D124" s="239"/>
      <c r="E124" s="239"/>
      <c r="F124" s="239"/>
      <c r="G124" s="239"/>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298</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5">
      <c r="A125" s="217"/>
      <c r="B125" s="218"/>
      <c r="C125" s="265" t="s">
        <v>515</v>
      </c>
      <c r="D125" s="257"/>
      <c r="E125" s="258">
        <v>6.4</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395</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x14ac:dyDescent="0.25">
      <c r="A126" s="225" t="s">
        <v>287</v>
      </c>
      <c r="B126" s="226" t="s">
        <v>166</v>
      </c>
      <c r="C126" s="249" t="s">
        <v>167</v>
      </c>
      <c r="D126" s="227"/>
      <c r="E126" s="228"/>
      <c r="F126" s="229"/>
      <c r="G126" s="229">
        <f>SUMIF(AG127:AG266,"&lt;&gt;NOR",G127:G266)</f>
        <v>0</v>
      </c>
      <c r="H126" s="229"/>
      <c r="I126" s="229">
        <f>SUM(I127:I266)</f>
        <v>0</v>
      </c>
      <c r="J126" s="229"/>
      <c r="K126" s="229">
        <f>SUM(K127:K266)</f>
        <v>0</v>
      </c>
      <c r="L126" s="229"/>
      <c r="M126" s="229">
        <f>SUM(M127:M266)</f>
        <v>0</v>
      </c>
      <c r="N126" s="228"/>
      <c r="O126" s="228">
        <f>SUM(O127:O266)</f>
        <v>20.77</v>
      </c>
      <c r="P126" s="228"/>
      <c r="Q126" s="228">
        <f>SUM(Q127:Q266)</f>
        <v>0</v>
      </c>
      <c r="R126" s="229"/>
      <c r="S126" s="229"/>
      <c r="T126" s="230"/>
      <c r="U126" s="224"/>
      <c r="V126" s="224">
        <f>SUM(V127:V266)</f>
        <v>700.79</v>
      </c>
      <c r="W126" s="224"/>
      <c r="X126" s="224"/>
      <c r="Y126" s="224"/>
      <c r="AG126" t="s">
        <v>288</v>
      </c>
    </row>
    <row r="127" spans="1:60" outlineLevel="1" x14ac:dyDescent="0.25">
      <c r="A127" s="232">
        <v>18</v>
      </c>
      <c r="B127" s="233" t="s">
        <v>516</v>
      </c>
      <c r="C127" s="250" t="s">
        <v>517</v>
      </c>
      <c r="D127" s="234" t="s">
        <v>407</v>
      </c>
      <c r="E127" s="235">
        <v>285.2</v>
      </c>
      <c r="F127" s="236"/>
      <c r="G127" s="237">
        <f>ROUND(E127*F127,2)</f>
        <v>0</v>
      </c>
      <c r="H127" s="236"/>
      <c r="I127" s="237">
        <f>ROUND(E127*H127,2)</f>
        <v>0</v>
      </c>
      <c r="J127" s="236"/>
      <c r="K127" s="237">
        <f>ROUND(E127*J127,2)</f>
        <v>0</v>
      </c>
      <c r="L127" s="237">
        <v>12</v>
      </c>
      <c r="M127" s="237">
        <f>G127*(1+L127/100)</f>
        <v>0</v>
      </c>
      <c r="N127" s="235">
        <v>2.9999999999999997E-4</v>
      </c>
      <c r="O127" s="235">
        <f>ROUND(E127*N127,2)</f>
        <v>0.09</v>
      </c>
      <c r="P127" s="235">
        <v>0</v>
      </c>
      <c r="Q127" s="235">
        <f>ROUND(E127*P127,2)</f>
        <v>0</v>
      </c>
      <c r="R127" s="237" t="s">
        <v>438</v>
      </c>
      <c r="S127" s="237" t="s">
        <v>292</v>
      </c>
      <c r="T127" s="238" t="s">
        <v>439</v>
      </c>
      <c r="U127" s="220">
        <v>8.8999999999999996E-2</v>
      </c>
      <c r="V127" s="220">
        <f>ROUND(E127*U127,2)</f>
        <v>25.38</v>
      </c>
      <c r="W127" s="220"/>
      <c r="X127" s="220" t="s">
        <v>326</v>
      </c>
      <c r="Y127" s="220" t="s">
        <v>295</v>
      </c>
      <c r="Z127" s="210"/>
      <c r="AA127" s="210"/>
      <c r="AB127" s="210"/>
      <c r="AC127" s="210"/>
      <c r="AD127" s="210"/>
      <c r="AE127" s="210"/>
      <c r="AF127" s="210"/>
      <c r="AG127" s="210" t="s">
        <v>327</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5">
      <c r="A128" s="217"/>
      <c r="B128" s="218"/>
      <c r="C128" s="266" t="s">
        <v>518</v>
      </c>
      <c r="D128" s="263"/>
      <c r="E128" s="263"/>
      <c r="F128" s="263"/>
      <c r="G128" s="263"/>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467</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5">
      <c r="A129" s="217"/>
      <c r="B129" s="218"/>
      <c r="C129" s="265" t="s">
        <v>519</v>
      </c>
      <c r="D129" s="257"/>
      <c r="E129" s="258">
        <v>15.87</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395</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5">
      <c r="A130" s="217"/>
      <c r="B130" s="218"/>
      <c r="C130" s="265" t="s">
        <v>520</v>
      </c>
      <c r="D130" s="257"/>
      <c r="E130" s="258">
        <v>4.07</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5">
      <c r="A131" s="217"/>
      <c r="B131" s="218"/>
      <c r="C131" s="265" t="s">
        <v>521</v>
      </c>
      <c r="D131" s="257"/>
      <c r="E131" s="258">
        <v>23.09</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395</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5">
      <c r="A132" s="217"/>
      <c r="B132" s="218"/>
      <c r="C132" s="265" t="s">
        <v>522</v>
      </c>
      <c r="D132" s="257"/>
      <c r="E132" s="258">
        <v>21.4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5">
      <c r="A133" s="217"/>
      <c r="B133" s="218"/>
      <c r="C133" s="265" t="s">
        <v>523</v>
      </c>
      <c r="D133" s="257"/>
      <c r="E133" s="258">
        <v>21.4</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395</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5">
      <c r="A134" s="217"/>
      <c r="B134" s="218"/>
      <c r="C134" s="265" t="s">
        <v>524</v>
      </c>
      <c r="D134" s="257"/>
      <c r="E134" s="258">
        <v>21.4</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5">
      <c r="A135" s="217"/>
      <c r="B135" s="218"/>
      <c r="C135" s="265" t="s">
        <v>525</v>
      </c>
      <c r="D135" s="257"/>
      <c r="E135" s="258">
        <v>35.549999999999997</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5">
      <c r="A136" s="217"/>
      <c r="B136" s="218"/>
      <c r="C136" s="265" t="s">
        <v>526</v>
      </c>
      <c r="D136" s="257"/>
      <c r="E136" s="258">
        <v>28</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5">
      <c r="A137" s="217"/>
      <c r="B137" s="218"/>
      <c r="C137" s="265" t="s">
        <v>527</v>
      </c>
      <c r="D137" s="257"/>
      <c r="E137" s="258">
        <v>21.4</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5">
      <c r="A138" s="217"/>
      <c r="B138" s="218"/>
      <c r="C138" s="265" t="s">
        <v>528</v>
      </c>
      <c r="D138" s="257"/>
      <c r="E138" s="258">
        <v>21.4</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5">
      <c r="A139" s="217"/>
      <c r="B139" s="218"/>
      <c r="C139" s="265" t="s">
        <v>529</v>
      </c>
      <c r="D139" s="257"/>
      <c r="E139" s="258">
        <v>21.4</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5">
      <c r="A140" s="217"/>
      <c r="B140" s="218"/>
      <c r="C140" s="265" t="s">
        <v>530</v>
      </c>
      <c r="D140" s="257"/>
      <c r="E140" s="258">
        <v>9.66</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5">
      <c r="A141" s="217"/>
      <c r="B141" s="218"/>
      <c r="C141" s="265" t="s">
        <v>531</v>
      </c>
      <c r="D141" s="257"/>
      <c r="E141" s="258">
        <v>10.08</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395</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5">
      <c r="A142" s="217"/>
      <c r="B142" s="218"/>
      <c r="C142" s="265" t="s">
        <v>532</v>
      </c>
      <c r="D142" s="257"/>
      <c r="E142" s="258">
        <v>10.5</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395</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5">
      <c r="A143" s="217"/>
      <c r="B143" s="218"/>
      <c r="C143" s="265" t="s">
        <v>533</v>
      </c>
      <c r="D143" s="257"/>
      <c r="E143" s="258">
        <v>7.98</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395</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5">
      <c r="A144" s="217"/>
      <c r="B144" s="218"/>
      <c r="C144" s="265" t="s">
        <v>534</v>
      </c>
      <c r="D144" s="257"/>
      <c r="E144" s="258">
        <v>9.8699999999999992</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5">
      <c r="A145" s="217"/>
      <c r="B145" s="218"/>
      <c r="C145" s="265" t="s">
        <v>535</v>
      </c>
      <c r="D145" s="257"/>
      <c r="E145" s="258">
        <v>2.13</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395</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5">
      <c r="A146" s="232">
        <v>19</v>
      </c>
      <c r="B146" s="233" t="s">
        <v>536</v>
      </c>
      <c r="C146" s="250" t="s">
        <v>537</v>
      </c>
      <c r="D146" s="234" t="s">
        <v>407</v>
      </c>
      <c r="E146" s="235">
        <v>285.2</v>
      </c>
      <c r="F146" s="236"/>
      <c r="G146" s="237">
        <f>ROUND(E146*F146,2)</f>
        <v>0</v>
      </c>
      <c r="H146" s="236"/>
      <c r="I146" s="237">
        <f>ROUND(E146*H146,2)</f>
        <v>0</v>
      </c>
      <c r="J146" s="236"/>
      <c r="K146" s="237">
        <f>ROUND(E146*J146,2)</f>
        <v>0</v>
      </c>
      <c r="L146" s="237">
        <v>12</v>
      </c>
      <c r="M146" s="237">
        <f>G146*(1+L146/100)</f>
        <v>0</v>
      </c>
      <c r="N146" s="235">
        <v>5.7000000000000002E-3</v>
      </c>
      <c r="O146" s="235">
        <f>ROUND(E146*N146,2)</f>
        <v>1.63</v>
      </c>
      <c r="P146" s="235">
        <v>0</v>
      </c>
      <c r="Q146" s="235">
        <f>ROUND(E146*P146,2)</f>
        <v>0</v>
      </c>
      <c r="R146" s="237" t="s">
        <v>438</v>
      </c>
      <c r="S146" s="237" t="s">
        <v>292</v>
      </c>
      <c r="T146" s="238" t="s">
        <v>439</v>
      </c>
      <c r="U146" s="220">
        <v>0.13611000000000001</v>
      </c>
      <c r="V146" s="220">
        <f>ROUND(E146*U146,2)</f>
        <v>38.82</v>
      </c>
      <c r="W146" s="220"/>
      <c r="X146" s="220" t="s">
        <v>326</v>
      </c>
      <c r="Y146" s="220" t="s">
        <v>295</v>
      </c>
      <c r="Z146" s="210"/>
      <c r="AA146" s="210"/>
      <c r="AB146" s="210"/>
      <c r="AC146" s="210"/>
      <c r="AD146" s="210"/>
      <c r="AE146" s="210"/>
      <c r="AF146" s="210"/>
      <c r="AG146" s="210" t="s">
        <v>327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5">
      <c r="A147" s="217"/>
      <c r="B147" s="218"/>
      <c r="C147" s="266" t="s">
        <v>518</v>
      </c>
      <c r="D147" s="263"/>
      <c r="E147" s="263"/>
      <c r="F147" s="263"/>
      <c r="G147" s="263"/>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467</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5" t="s">
        <v>519</v>
      </c>
      <c r="D148" s="257"/>
      <c r="E148" s="258">
        <v>15.87</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395</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5">
      <c r="A149" s="217"/>
      <c r="B149" s="218"/>
      <c r="C149" s="265" t="s">
        <v>520</v>
      </c>
      <c r="D149" s="257"/>
      <c r="E149" s="258">
        <v>4.07</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395</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5">
      <c r="A150" s="217"/>
      <c r="B150" s="218"/>
      <c r="C150" s="265" t="s">
        <v>521</v>
      </c>
      <c r="D150" s="257"/>
      <c r="E150" s="258">
        <v>23.09</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395</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5">
      <c r="A151" s="217"/>
      <c r="B151" s="218"/>
      <c r="C151" s="265" t="s">
        <v>522</v>
      </c>
      <c r="D151" s="257"/>
      <c r="E151" s="258">
        <v>21.4</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395</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5">
      <c r="A152" s="217"/>
      <c r="B152" s="218"/>
      <c r="C152" s="265" t="s">
        <v>523</v>
      </c>
      <c r="D152" s="257"/>
      <c r="E152" s="258">
        <v>21.4</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5">
      <c r="A153" s="217"/>
      <c r="B153" s="218"/>
      <c r="C153" s="265" t="s">
        <v>524</v>
      </c>
      <c r="D153" s="257"/>
      <c r="E153" s="258">
        <v>21.4</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395</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5">
      <c r="A154" s="217"/>
      <c r="B154" s="218"/>
      <c r="C154" s="265" t="s">
        <v>525</v>
      </c>
      <c r="D154" s="257"/>
      <c r="E154" s="258">
        <v>35.549999999999997</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5">
      <c r="A155" s="217"/>
      <c r="B155" s="218"/>
      <c r="C155" s="265" t="s">
        <v>526</v>
      </c>
      <c r="D155" s="257"/>
      <c r="E155" s="258">
        <v>28</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395</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5">
      <c r="A156" s="217"/>
      <c r="B156" s="218"/>
      <c r="C156" s="265" t="s">
        <v>527</v>
      </c>
      <c r="D156" s="257"/>
      <c r="E156" s="258">
        <v>21.4</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395</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5">
      <c r="A157" s="217"/>
      <c r="B157" s="218"/>
      <c r="C157" s="265" t="s">
        <v>528</v>
      </c>
      <c r="D157" s="257"/>
      <c r="E157" s="258">
        <v>21.4</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395</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5">
      <c r="A158" s="217"/>
      <c r="B158" s="218"/>
      <c r="C158" s="265" t="s">
        <v>529</v>
      </c>
      <c r="D158" s="257"/>
      <c r="E158" s="258">
        <v>21.4</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395</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5">
      <c r="A159" s="217"/>
      <c r="B159" s="218"/>
      <c r="C159" s="265" t="s">
        <v>530</v>
      </c>
      <c r="D159" s="257"/>
      <c r="E159" s="258">
        <v>9.66</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395</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5">
      <c r="A160" s="217"/>
      <c r="B160" s="218"/>
      <c r="C160" s="265" t="s">
        <v>531</v>
      </c>
      <c r="D160" s="257"/>
      <c r="E160" s="258">
        <v>10.08</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5">
      <c r="A161" s="217"/>
      <c r="B161" s="218"/>
      <c r="C161" s="265" t="s">
        <v>532</v>
      </c>
      <c r="D161" s="257"/>
      <c r="E161" s="258">
        <v>10.5</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395</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5">
      <c r="A162" s="217"/>
      <c r="B162" s="218"/>
      <c r="C162" s="265" t="s">
        <v>533</v>
      </c>
      <c r="D162" s="257"/>
      <c r="E162" s="258">
        <v>7.98</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5">
      <c r="A163" s="217"/>
      <c r="B163" s="218"/>
      <c r="C163" s="265" t="s">
        <v>534</v>
      </c>
      <c r="D163" s="257"/>
      <c r="E163" s="258">
        <v>9.8699999999999992</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395</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5">
      <c r="A164" s="217"/>
      <c r="B164" s="218"/>
      <c r="C164" s="265" t="s">
        <v>535</v>
      </c>
      <c r="D164" s="257"/>
      <c r="E164" s="258">
        <v>2.13</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0.399999999999999" outlineLevel="1" x14ac:dyDescent="0.25">
      <c r="A165" s="232">
        <v>20</v>
      </c>
      <c r="B165" s="233" t="s">
        <v>538</v>
      </c>
      <c r="C165" s="250" t="s">
        <v>539</v>
      </c>
      <c r="D165" s="234" t="s">
        <v>407</v>
      </c>
      <c r="E165" s="235">
        <v>285.2</v>
      </c>
      <c r="F165" s="236"/>
      <c r="G165" s="237">
        <f>ROUND(E165*F165,2)</f>
        <v>0</v>
      </c>
      <c r="H165" s="236"/>
      <c r="I165" s="237">
        <f>ROUND(E165*H165,2)</f>
        <v>0</v>
      </c>
      <c r="J165" s="236"/>
      <c r="K165" s="237">
        <f>ROUND(E165*J165,2)</f>
        <v>0</v>
      </c>
      <c r="L165" s="237">
        <v>12</v>
      </c>
      <c r="M165" s="237">
        <f>G165*(1+L165/100)</f>
        <v>0</v>
      </c>
      <c r="N165" s="235">
        <v>1.2579999999999999E-2</v>
      </c>
      <c r="O165" s="235">
        <f>ROUND(E165*N165,2)</f>
        <v>3.59</v>
      </c>
      <c r="P165" s="235">
        <v>0</v>
      </c>
      <c r="Q165" s="235">
        <f>ROUND(E165*P165,2)</f>
        <v>0</v>
      </c>
      <c r="R165" s="237" t="s">
        <v>438</v>
      </c>
      <c r="S165" s="237" t="s">
        <v>292</v>
      </c>
      <c r="T165" s="238" t="s">
        <v>439</v>
      </c>
      <c r="U165" s="220">
        <v>0.48930000000000001</v>
      </c>
      <c r="V165" s="220">
        <f>ROUND(E165*U165,2)</f>
        <v>139.55000000000001</v>
      </c>
      <c r="W165" s="220"/>
      <c r="X165" s="220" t="s">
        <v>326</v>
      </c>
      <c r="Y165" s="220" t="s">
        <v>295</v>
      </c>
      <c r="Z165" s="210"/>
      <c r="AA165" s="210"/>
      <c r="AB165" s="210"/>
      <c r="AC165" s="210"/>
      <c r="AD165" s="210"/>
      <c r="AE165" s="210"/>
      <c r="AF165" s="210"/>
      <c r="AG165" s="210" t="s">
        <v>327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6" t="s">
        <v>518</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467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5">
      <c r="A167" s="242">
        <v>21</v>
      </c>
      <c r="B167" s="243" t="s">
        <v>540</v>
      </c>
      <c r="C167" s="253" t="s">
        <v>541</v>
      </c>
      <c r="D167" s="244" t="s">
        <v>407</v>
      </c>
      <c r="E167" s="245">
        <v>1284.5197499999999</v>
      </c>
      <c r="F167" s="246"/>
      <c r="G167" s="247">
        <f>ROUND(E167*F167,2)</f>
        <v>0</v>
      </c>
      <c r="H167" s="246"/>
      <c r="I167" s="247">
        <f>ROUND(E167*H167,2)</f>
        <v>0</v>
      </c>
      <c r="J167" s="246"/>
      <c r="K167" s="247">
        <f>ROUND(E167*J167,2)</f>
        <v>0</v>
      </c>
      <c r="L167" s="247">
        <v>12</v>
      </c>
      <c r="M167" s="247">
        <f>G167*(1+L167/100)</f>
        <v>0</v>
      </c>
      <c r="N167" s="245">
        <v>3.2000000000000003E-4</v>
      </c>
      <c r="O167" s="245">
        <f>ROUND(E167*N167,2)</f>
        <v>0.41</v>
      </c>
      <c r="P167" s="245">
        <v>0</v>
      </c>
      <c r="Q167" s="245">
        <f>ROUND(E167*P167,2)</f>
        <v>0</v>
      </c>
      <c r="R167" s="247"/>
      <c r="S167" s="247" t="s">
        <v>325</v>
      </c>
      <c r="T167" s="248" t="s">
        <v>293</v>
      </c>
      <c r="U167" s="220">
        <v>0</v>
      </c>
      <c r="V167" s="220">
        <f>ROUND(E167*U167,2)</f>
        <v>0</v>
      </c>
      <c r="W167" s="220"/>
      <c r="X167" s="220" t="s">
        <v>326</v>
      </c>
      <c r="Y167" s="220" t="s">
        <v>295</v>
      </c>
      <c r="Z167" s="210"/>
      <c r="AA167" s="210"/>
      <c r="AB167" s="210"/>
      <c r="AC167" s="210"/>
      <c r="AD167" s="210"/>
      <c r="AE167" s="210"/>
      <c r="AF167" s="210"/>
      <c r="AG167" s="210" t="s">
        <v>327</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5">
      <c r="A168" s="232">
        <v>22</v>
      </c>
      <c r="B168" s="233" t="s">
        <v>542</v>
      </c>
      <c r="C168" s="250" t="s">
        <v>543</v>
      </c>
      <c r="D168" s="234" t="s">
        <v>407</v>
      </c>
      <c r="E168" s="235">
        <v>1284.5197499999999</v>
      </c>
      <c r="F168" s="236"/>
      <c r="G168" s="237">
        <f>ROUND(E168*F168,2)</f>
        <v>0</v>
      </c>
      <c r="H168" s="236"/>
      <c r="I168" s="237">
        <f>ROUND(E168*H168,2)</f>
        <v>0</v>
      </c>
      <c r="J168" s="236"/>
      <c r="K168" s="237">
        <f>ROUND(E168*J168,2)</f>
        <v>0</v>
      </c>
      <c r="L168" s="237">
        <v>12</v>
      </c>
      <c r="M168" s="237">
        <f>G168*(1+L168/100)</f>
        <v>0</v>
      </c>
      <c r="N168" s="235">
        <v>1.155E-2</v>
      </c>
      <c r="O168" s="235">
        <f>ROUND(E168*N168,2)</f>
        <v>14.84</v>
      </c>
      <c r="P168" s="235">
        <v>0</v>
      </c>
      <c r="Q168" s="235">
        <f>ROUND(E168*P168,2)</f>
        <v>0</v>
      </c>
      <c r="R168" s="237" t="s">
        <v>438</v>
      </c>
      <c r="S168" s="237" t="s">
        <v>292</v>
      </c>
      <c r="T168" s="238" t="s">
        <v>439</v>
      </c>
      <c r="U168" s="220">
        <v>0.38</v>
      </c>
      <c r="V168" s="220">
        <f>ROUND(E168*U168,2)</f>
        <v>488.12</v>
      </c>
      <c r="W168" s="220"/>
      <c r="X168" s="220" t="s">
        <v>326</v>
      </c>
      <c r="Y168" s="220" t="s">
        <v>295</v>
      </c>
      <c r="Z168" s="210"/>
      <c r="AA168" s="210"/>
      <c r="AB168" s="210"/>
      <c r="AC168" s="210"/>
      <c r="AD168" s="210"/>
      <c r="AE168" s="210"/>
      <c r="AF168" s="210"/>
      <c r="AG168" s="210" t="s">
        <v>327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5">
      <c r="A169" s="217"/>
      <c r="B169" s="218"/>
      <c r="C169" s="266" t="s">
        <v>518</v>
      </c>
      <c r="D169" s="263"/>
      <c r="E169" s="263"/>
      <c r="F169" s="263"/>
      <c r="G169" s="263"/>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467</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544</v>
      </c>
      <c r="D170" s="257"/>
      <c r="E170" s="258">
        <v>63.843499999999999</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5">
      <c r="A171" s="217"/>
      <c r="B171" s="218"/>
      <c r="C171" s="265" t="s">
        <v>422</v>
      </c>
      <c r="D171" s="257"/>
      <c r="E171" s="258">
        <v>-8.3874999999999993</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395</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5">
      <c r="A172" s="217"/>
      <c r="B172" s="218"/>
      <c r="C172" s="265" t="s">
        <v>545</v>
      </c>
      <c r="D172" s="257"/>
      <c r="E172" s="258">
        <v>-4.05</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5">
      <c r="A173" s="217"/>
      <c r="B173" s="218"/>
      <c r="C173" s="265" t="s">
        <v>433</v>
      </c>
      <c r="D173" s="257"/>
      <c r="E173" s="258">
        <v>-3.6</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5">
      <c r="A174" s="217"/>
      <c r="B174" s="218"/>
      <c r="C174" s="265" t="s">
        <v>546</v>
      </c>
      <c r="D174" s="257"/>
      <c r="E174" s="258">
        <v>1.71</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5">
      <c r="A175" s="217"/>
      <c r="B175" s="218"/>
      <c r="C175" s="265" t="s">
        <v>547</v>
      </c>
      <c r="D175" s="257"/>
      <c r="E175" s="258">
        <v>1.08</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395</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3" x14ac:dyDescent="0.25">
      <c r="A176" s="217"/>
      <c r="B176" s="218"/>
      <c r="C176" s="265" t="s">
        <v>548</v>
      </c>
      <c r="D176" s="257"/>
      <c r="E176" s="258">
        <v>1.22</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395</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5">
      <c r="A177" s="217"/>
      <c r="B177" s="218"/>
      <c r="C177" s="265" t="s">
        <v>549</v>
      </c>
      <c r="D177" s="257"/>
      <c r="E177" s="258">
        <v>25.474499999999999</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395</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5">
      <c r="A178" s="217"/>
      <c r="B178" s="218"/>
      <c r="C178" s="265" t="s">
        <v>484</v>
      </c>
      <c r="D178" s="257"/>
      <c r="E178" s="258">
        <v>-2.0249999999999999</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5">
      <c r="A179" s="217"/>
      <c r="B179" s="218"/>
      <c r="C179" s="265" t="s">
        <v>550</v>
      </c>
      <c r="D179" s="257"/>
      <c r="E179" s="258">
        <v>68.561000000000007</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395</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5">
      <c r="A180" s="217"/>
      <c r="B180" s="218"/>
      <c r="C180" s="265" t="s">
        <v>551</v>
      </c>
      <c r="D180" s="257"/>
      <c r="E180" s="258">
        <v>-5.85</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5">
      <c r="A181" s="217"/>
      <c r="B181" s="218"/>
      <c r="C181" s="265" t="s">
        <v>552</v>
      </c>
      <c r="D181" s="257"/>
      <c r="E181" s="258">
        <v>-16.983000000000001</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395</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5">
      <c r="A182" s="217"/>
      <c r="B182" s="218"/>
      <c r="C182" s="265" t="s">
        <v>433</v>
      </c>
      <c r="D182" s="257"/>
      <c r="E182" s="258">
        <v>-3.6</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5">
      <c r="A183" s="217"/>
      <c r="B183" s="218"/>
      <c r="C183" s="265" t="s">
        <v>421</v>
      </c>
      <c r="D183" s="257"/>
      <c r="E183" s="258">
        <v>-11.275</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395</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5">
      <c r="A184" s="217"/>
      <c r="B184" s="218"/>
      <c r="C184" s="265" t="s">
        <v>553</v>
      </c>
      <c r="D184" s="257"/>
      <c r="E184" s="258">
        <v>61.012999999999998</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5">
      <c r="A185" s="217"/>
      <c r="B185" s="218"/>
      <c r="C185" s="265" t="s">
        <v>421</v>
      </c>
      <c r="D185" s="257"/>
      <c r="E185" s="258">
        <v>-11.275</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395</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5">
      <c r="A186" s="217"/>
      <c r="B186" s="218"/>
      <c r="C186" s="265" t="s">
        <v>484</v>
      </c>
      <c r="D186" s="257"/>
      <c r="E186" s="258">
        <v>-2.0249999999999999</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5">
      <c r="A187" s="217"/>
      <c r="B187" s="218"/>
      <c r="C187" s="265" t="s">
        <v>420</v>
      </c>
      <c r="D187" s="257"/>
      <c r="E187" s="258">
        <v>-4.95</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395</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5">
      <c r="A188" s="217"/>
      <c r="B188" s="218"/>
      <c r="C188" s="265" t="s">
        <v>554</v>
      </c>
      <c r="D188" s="257"/>
      <c r="E188" s="258">
        <v>1.92</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395</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5">
      <c r="A189" s="217"/>
      <c r="B189" s="218"/>
      <c r="C189" s="265" t="s">
        <v>555</v>
      </c>
      <c r="D189" s="257"/>
      <c r="E189" s="258">
        <v>1.26</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395</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5">
      <c r="A190" s="217"/>
      <c r="B190" s="218"/>
      <c r="C190" s="265" t="s">
        <v>556</v>
      </c>
      <c r="D190" s="257"/>
      <c r="E190" s="258">
        <v>202.85249999999999</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395</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5">
      <c r="A191" s="217"/>
      <c r="B191" s="218"/>
      <c r="C191" s="265" t="s">
        <v>430</v>
      </c>
      <c r="D191" s="257"/>
      <c r="E191" s="258">
        <v>-8.7750000000000004</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395</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5">
      <c r="A192" s="217"/>
      <c r="B192" s="218"/>
      <c r="C192" s="265" t="s">
        <v>557</v>
      </c>
      <c r="D192" s="257"/>
      <c r="E192" s="258">
        <v>-6.75</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395</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5">
      <c r="A193" s="217"/>
      <c r="B193" s="218"/>
      <c r="C193" s="265" t="s">
        <v>416</v>
      </c>
      <c r="D193" s="257"/>
      <c r="E193" s="258">
        <v>-8.7449999999999992</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395</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5">
      <c r="A194" s="217"/>
      <c r="B194" s="218"/>
      <c r="C194" s="265" t="s">
        <v>417</v>
      </c>
      <c r="D194" s="257"/>
      <c r="E194" s="258">
        <v>-12.006</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5">
      <c r="A195" s="217"/>
      <c r="B195" s="218"/>
      <c r="C195" s="265" t="s">
        <v>558</v>
      </c>
      <c r="D195" s="257"/>
      <c r="E195" s="258">
        <v>3.48</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395</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5">
      <c r="A196" s="217"/>
      <c r="B196" s="218"/>
      <c r="C196" s="265" t="s">
        <v>559</v>
      </c>
      <c r="D196" s="257"/>
      <c r="E196" s="258">
        <v>4.71</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395</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5">
      <c r="A197" s="217"/>
      <c r="B197" s="218"/>
      <c r="C197" s="265" t="s">
        <v>560</v>
      </c>
      <c r="D197" s="257"/>
      <c r="E197" s="258">
        <v>91.519499999999994</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5">
      <c r="A198" s="217"/>
      <c r="B198" s="218"/>
      <c r="C198" s="265" t="s">
        <v>557</v>
      </c>
      <c r="D198" s="257"/>
      <c r="E198" s="258">
        <v>-6.75</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395</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5">
      <c r="A199" s="217"/>
      <c r="B199" s="218"/>
      <c r="C199" s="265" t="s">
        <v>561</v>
      </c>
      <c r="D199" s="257"/>
      <c r="E199" s="258">
        <v>98.123999999999995</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395</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5">
      <c r="A200" s="217"/>
      <c r="B200" s="218"/>
      <c r="C200" s="265" t="s">
        <v>425</v>
      </c>
      <c r="D200" s="257"/>
      <c r="E200" s="258">
        <v>-5.7750000000000004</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395</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5">
      <c r="A201" s="217"/>
      <c r="B201" s="218"/>
      <c r="C201" s="265" t="s">
        <v>562</v>
      </c>
      <c r="D201" s="257"/>
      <c r="E201" s="258">
        <v>-3.6</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395</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5">
      <c r="A202" s="217"/>
      <c r="B202" s="218"/>
      <c r="C202" s="265" t="s">
        <v>563</v>
      </c>
      <c r="D202" s="257"/>
      <c r="E202" s="258">
        <v>-11.7</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395</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5">
      <c r="A203" s="217"/>
      <c r="B203" s="218"/>
      <c r="C203" s="265" t="s">
        <v>564</v>
      </c>
      <c r="D203" s="257"/>
      <c r="E203" s="258">
        <v>1.52</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395</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5">
      <c r="A204" s="217"/>
      <c r="B204" s="218"/>
      <c r="C204" s="265" t="s">
        <v>565</v>
      </c>
      <c r="D204" s="257"/>
      <c r="E204" s="258">
        <v>2.12</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5">
      <c r="A205" s="217"/>
      <c r="B205" s="218"/>
      <c r="C205" s="265" t="s">
        <v>566</v>
      </c>
      <c r="D205" s="257"/>
      <c r="E205" s="258">
        <v>4.6399999999999997</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395</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5">
      <c r="A206" s="217"/>
      <c r="B206" s="218"/>
      <c r="C206" s="265" t="s">
        <v>567</v>
      </c>
      <c r="D206" s="257"/>
      <c r="E206" s="258">
        <v>22.958500000000001</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395</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5">
      <c r="A207" s="217"/>
      <c r="B207" s="218"/>
      <c r="C207" s="265" t="s">
        <v>432</v>
      </c>
      <c r="D207" s="257"/>
      <c r="E207" s="258">
        <v>-5.4</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395</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5">
      <c r="A208" s="217"/>
      <c r="B208" s="218"/>
      <c r="C208" s="265" t="s">
        <v>568</v>
      </c>
      <c r="D208" s="257"/>
      <c r="E208" s="258">
        <v>1.59</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5">
      <c r="A209" s="217"/>
      <c r="B209" s="218"/>
      <c r="C209" s="265" t="s">
        <v>569</v>
      </c>
      <c r="D209" s="257"/>
      <c r="E209" s="258">
        <v>27.675999999999998</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395</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5">
      <c r="A210" s="217"/>
      <c r="B210" s="218"/>
      <c r="C210" s="265" t="s">
        <v>562</v>
      </c>
      <c r="D210" s="257"/>
      <c r="E210" s="258">
        <v>-3.6</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395</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5">
      <c r="A211" s="217"/>
      <c r="B211" s="218"/>
      <c r="C211" s="265" t="s">
        <v>568</v>
      </c>
      <c r="D211" s="257"/>
      <c r="E211" s="258">
        <v>1.59</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5">
      <c r="A212" s="217"/>
      <c r="B212" s="218"/>
      <c r="C212" s="265" t="s">
        <v>570</v>
      </c>
      <c r="D212" s="257"/>
      <c r="E212" s="258">
        <v>23.989000000000001</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395</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5">
      <c r="A213" s="217"/>
      <c r="B213" s="218"/>
      <c r="C213" s="265" t="s">
        <v>571</v>
      </c>
      <c r="D213" s="257"/>
      <c r="E213" s="258">
        <v>19.044</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395</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5">
      <c r="A214" s="217"/>
      <c r="B214" s="218"/>
      <c r="C214" s="265" t="s">
        <v>572</v>
      </c>
      <c r="D214" s="257"/>
      <c r="E214" s="258">
        <v>-1.8</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5">
      <c r="A215" s="217"/>
      <c r="B215" s="218"/>
      <c r="C215" s="265" t="s">
        <v>573</v>
      </c>
      <c r="D215" s="257"/>
      <c r="E215" s="258">
        <v>75.48</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395</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5">
      <c r="A216" s="217"/>
      <c r="B216" s="218"/>
      <c r="C216" s="265" t="s">
        <v>552</v>
      </c>
      <c r="D216" s="257"/>
      <c r="E216" s="258">
        <v>-16.983000000000001</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395</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5">
      <c r="A217" s="217"/>
      <c r="B217" s="218"/>
      <c r="C217" s="265" t="s">
        <v>429</v>
      </c>
      <c r="D217" s="257"/>
      <c r="E217" s="258">
        <v>-11.6875</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395</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5">
      <c r="A218" s="217"/>
      <c r="B218" s="218"/>
      <c r="C218" s="265" t="s">
        <v>428</v>
      </c>
      <c r="D218" s="257"/>
      <c r="E218" s="258">
        <v>-10.725</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395</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5">
      <c r="A219" s="217"/>
      <c r="B219" s="218"/>
      <c r="C219" s="265" t="s">
        <v>574</v>
      </c>
      <c r="D219" s="257"/>
      <c r="E219" s="258">
        <v>1.1000000000000001</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395</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5">
      <c r="A220" s="217"/>
      <c r="B220" s="218"/>
      <c r="C220" s="265" t="s">
        <v>575</v>
      </c>
      <c r="D220" s="257"/>
      <c r="E220" s="258">
        <v>67.932000000000002</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5">
      <c r="A221" s="217"/>
      <c r="B221" s="218"/>
      <c r="C221" s="265" t="s">
        <v>427</v>
      </c>
      <c r="D221" s="257"/>
      <c r="E221" s="258">
        <v>-9.96875</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395</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5">
      <c r="A222" s="217"/>
      <c r="B222" s="218"/>
      <c r="C222" s="265" t="s">
        <v>576</v>
      </c>
      <c r="D222" s="257"/>
      <c r="E222" s="258">
        <v>-17.611999999999998</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395</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5">
      <c r="A223" s="217"/>
      <c r="B223" s="218"/>
      <c r="C223" s="265" t="s">
        <v>577</v>
      </c>
      <c r="D223" s="257"/>
      <c r="E223" s="258">
        <v>1.825</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395</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5">
      <c r="A224" s="217"/>
      <c r="B224" s="218"/>
      <c r="C224" s="265" t="s">
        <v>578</v>
      </c>
      <c r="D224" s="257"/>
      <c r="E224" s="258">
        <v>202.85249999999999</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395</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5">
      <c r="A225" s="217"/>
      <c r="B225" s="218"/>
      <c r="C225" s="265" t="s">
        <v>430</v>
      </c>
      <c r="D225" s="257"/>
      <c r="E225" s="258">
        <v>-8.7750000000000004</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395</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5">
      <c r="A226" s="217"/>
      <c r="B226" s="218"/>
      <c r="C226" s="265" t="s">
        <v>426</v>
      </c>
      <c r="D226" s="257"/>
      <c r="E226" s="258">
        <v>-23.1</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395</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5">
      <c r="A227" s="217"/>
      <c r="B227" s="218"/>
      <c r="C227" s="265" t="s">
        <v>558</v>
      </c>
      <c r="D227" s="257"/>
      <c r="E227" s="258">
        <v>3.48</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395</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5">
      <c r="A228" s="217"/>
      <c r="B228" s="218"/>
      <c r="C228" s="265" t="s">
        <v>579</v>
      </c>
      <c r="D228" s="257"/>
      <c r="E228" s="258">
        <v>4.9800000000000004</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395</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5">
      <c r="A229" s="217"/>
      <c r="B229" s="218"/>
      <c r="C229" s="265" t="s">
        <v>580</v>
      </c>
      <c r="D229" s="257"/>
      <c r="E229" s="258">
        <v>91.519499999999994</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395</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5">
      <c r="A230" s="217"/>
      <c r="B230" s="218"/>
      <c r="C230" s="265" t="s">
        <v>557</v>
      </c>
      <c r="D230" s="257"/>
      <c r="E230" s="258">
        <v>-6.75</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395</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5">
      <c r="A231" s="217"/>
      <c r="B231" s="218"/>
      <c r="C231" s="265" t="s">
        <v>581</v>
      </c>
      <c r="D231" s="257"/>
      <c r="E231" s="258">
        <v>104.414</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395</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5">
      <c r="A232" s="217"/>
      <c r="B232" s="218"/>
      <c r="C232" s="265" t="s">
        <v>563</v>
      </c>
      <c r="D232" s="257"/>
      <c r="E232" s="258">
        <v>-11.7</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395</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5">
      <c r="A233" s="217"/>
      <c r="B233" s="218"/>
      <c r="C233" s="265" t="s">
        <v>425</v>
      </c>
      <c r="D233" s="257"/>
      <c r="E233" s="258">
        <v>-5.7750000000000004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5">
      <c r="A234" s="217"/>
      <c r="B234" s="218"/>
      <c r="C234" s="265" t="s">
        <v>432</v>
      </c>
      <c r="D234" s="257"/>
      <c r="E234" s="258">
        <v>-5.4</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395</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5">
      <c r="A235" s="217"/>
      <c r="B235" s="218"/>
      <c r="C235" s="265" t="s">
        <v>545</v>
      </c>
      <c r="D235" s="257"/>
      <c r="E235" s="258">
        <v>-4.05</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395</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5">
      <c r="A236" s="217"/>
      <c r="B236" s="218"/>
      <c r="C236" s="265" t="s">
        <v>582</v>
      </c>
      <c r="D236" s="257"/>
      <c r="E236" s="258">
        <v>40.884999999999998</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395</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5">
      <c r="A237" s="217"/>
      <c r="B237" s="218"/>
      <c r="C237" s="265" t="s">
        <v>583</v>
      </c>
      <c r="D237" s="257"/>
      <c r="E237" s="258">
        <v>-3.0249999999999999</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395</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5">
      <c r="A238" s="217"/>
      <c r="B238" s="218"/>
      <c r="C238" s="265" t="s">
        <v>584</v>
      </c>
      <c r="D238" s="257"/>
      <c r="E238" s="258">
        <v>1.32</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395</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5">
      <c r="A239" s="217"/>
      <c r="B239" s="218"/>
      <c r="C239" s="265" t="s">
        <v>585</v>
      </c>
      <c r="D239" s="257"/>
      <c r="E239" s="258">
        <v>41.514000000000003</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5">
      <c r="A240" s="217"/>
      <c r="B240" s="218"/>
      <c r="C240" s="265" t="s">
        <v>484</v>
      </c>
      <c r="D240" s="257"/>
      <c r="E240" s="258">
        <v>-2.0249999999999999</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395</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5">
      <c r="A241" s="217"/>
      <c r="B241" s="218"/>
      <c r="C241" s="265" t="s">
        <v>583</v>
      </c>
      <c r="D241" s="257"/>
      <c r="E241" s="258">
        <v>-3.0249999999999999</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395</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5">
      <c r="A242" s="217"/>
      <c r="B242" s="218"/>
      <c r="C242" s="265" t="s">
        <v>547</v>
      </c>
      <c r="D242" s="257"/>
      <c r="E242" s="258">
        <v>1.08</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395</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5">
      <c r="A243" s="217"/>
      <c r="B243" s="218"/>
      <c r="C243" s="265" t="s">
        <v>586</v>
      </c>
      <c r="D243" s="257"/>
      <c r="E243" s="258">
        <v>42.143000000000001</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395</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5">
      <c r="A244" s="217"/>
      <c r="B244" s="218"/>
      <c r="C244" s="265" t="s">
        <v>424</v>
      </c>
      <c r="D244" s="257"/>
      <c r="E244" s="258">
        <v>-2.4750000000000001</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395</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5">
      <c r="A245" s="217"/>
      <c r="B245" s="218"/>
      <c r="C245" s="265" t="s">
        <v>572</v>
      </c>
      <c r="D245" s="257"/>
      <c r="E245" s="258">
        <v>-1.8</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395</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5">
      <c r="A246" s="217"/>
      <c r="B246" s="218"/>
      <c r="C246" s="265" t="s">
        <v>587</v>
      </c>
      <c r="D246" s="257"/>
      <c r="E246" s="258">
        <v>1.28</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395</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5">
      <c r="A247" s="217"/>
      <c r="B247" s="218"/>
      <c r="C247" s="265" t="s">
        <v>588</v>
      </c>
      <c r="D247" s="257"/>
      <c r="E247" s="258">
        <v>1.06</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395</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5">
      <c r="A248" s="217"/>
      <c r="B248" s="218"/>
      <c r="C248" s="265" t="s">
        <v>589</v>
      </c>
      <c r="D248" s="257"/>
      <c r="E248" s="258">
        <v>38.369</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395</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3" x14ac:dyDescent="0.25">
      <c r="A249" s="217"/>
      <c r="B249" s="218"/>
      <c r="C249" s="265" t="s">
        <v>572</v>
      </c>
      <c r="D249" s="257"/>
      <c r="E249" s="258">
        <v>-1.8</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395</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3" x14ac:dyDescent="0.25">
      <c r="A250" s="217"/>
      <c r="B250" s="218"/>
      <c r="C250" s="265" t="s">
        <v>583</v>
      </c>
      <c r="D250" s="257"/>
      <c r="E250" s="258">
        <v>-3.0249999999999999</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395</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3" x14ac:dyDescent="0.25">
      <c r="A251" s="217"/>
      <c r="B251" s="218"/>
      <c r="C251" s="265" t="s">
        <v>588</v>
      </c>
      <c r="D251" s="257"/>
      <c r="E251" s="258">
        <v>1.06</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5">
      <c r="A252" s="217"/>
      <c r="B252" s="218"/>
      <c r="C252" s="265" t="s">
        <v>584</v>
      </c>
      <c r="D252" s="257"/>
      <c r="E252" s="258">
        <v>1.32</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395</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5">
      <c r="A253" s="217"/>
      <c r="B253" s="218"/>
      <c r="C253" s="265" t="s">
        <v>590</v>
      </c>
      <c r="D253" s="257"/>
      <c r="E253" s="258">
        <v>41.1995</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5">
      <c r="A254" s="217"/>
      <c r="B254" s="218"/>
      <c r="C254" s="265" t="s">
        <v>484</v>
      </c>
      <c r="D254" s="257"/>
      <c r="E254" s="258">
        <v>-2.0249999999999999</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395</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5">
      <c r="A255" s="217"/>
      <c r="B255" s="218"/>
      <c r="C255" s="265" t="s">
        <v>547</v>
      </c>
      <c r="D255" s="257"/>
      <c r="E255" s="258">
        <v>1.08</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395</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5">
      <c r="A256" s="217"/>
      <c r="B256" s="218"/>
      <c r="C256" s="265" t="s">
        <v>591</v>
      </c>
      <c r="D256" s="257"/>
      <c r="E256" s="258">
        <v>18.87</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395</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5">
      <c r="A257" s="217"/>
      <c r="B257" s="218"/>
      <c r="C257" s="265" t="s">
        <v>592</v>
      </c>
      <c r="D257" s="257"/>
      <c r="E257" s="258">
        <v>-1.5760000000000001</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395</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5">
      <c r="A258" s="217"/>
      <c r="B258" s="218"/>
      <c r="C258" s="265" t="s">
        <v>593</v>
      </c>
      <c r="D258" s="257"/>
      <c r="E258" s="258">
        <v>0.94799999999999995</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395</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5">
      <c r="A259" s="217"/>
      <c r="B259" s="218"/>
      <c r="C259" s="265" t="s">
        <v>594</v>
      </c>
      <c r="D259" s="257"/>
      <c r="E259" s="258">
        <v>22.731000000000002</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395</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5">
      <c r="A260" s="217"/>
      <c r="B260" s="218"/>
      <c r="C260" s="265" t="s">
        <v>595</v>
      </c>
      <c r="D260" s="257"/>
      <c r="E260" s="258">
        <v>19.2715</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395</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5">
      <c r="A261" s="217"/>
      <c r="B261" s="218"/>
      <c r="C261" s="265" t="s">
        <v>596</v>
      </c>
      <c r="D261" s="257"/>
      <c r="E261" s="258">
        <v>27.134</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5">
      <c r="A262" s="232">
        <v>23</v>
      </c>
      <c r="B262" s="233" t="s">
        <v>597</v>
      </c>
      <c r="C262" s="250" t="s">
        <v>598</v>
      </c>
      <c r="D262" s="234" t="s">
        <v>389</v>
      </c>
      <c r="E262" s="235">
        <v>407</v>
      </c>
      <c r="F262" s="236"/>
      <c r="G262" s="237">
        <f>ROUND(E262*F262,2)</f>
        <v>0</v>
      </c>
      <c r="H262" s="236"/>
      <c r="I262" s="237">
        <f>ROUND(E262*H262,2)</f>
        <v>0</v>
      </c>
      <c r="J262" s="236"/>
      <c r="K262" s="237">
        <f>ROUND(E262*J262,2)</f>
        <v>0</v>
      </c>
      <c r="L262" s="237">
        <v>12</v>
      </c>
      <c r="M262" s="237">
        <f>G262*(1+L262/100)</f>
        <v>0</v>
      </c>
      <c r="N262" s="235">
        <v>4.6000000000000001E-4</v>
      </c>
      <c r="O262" s="235">
        <f>ROUND(E262*N262,2)</f>
        <v>0.19</v>
      </c>
      <c r="P262" s="235">
        <v>0</v>
      </c>
      <c r="Q262" s="235">
        <f>ROUND(E262*P262,2)</f>
        <v>0</v>
      </c>
      <c r="R262" s="237" t="s">
        <v>438</v>
      </c>
      <c r="S262" s="237" t="s">
        <v>292</v>
      </c>
      <c r="T262" s="238" t="s">
        <v>439</v>
      </c>
      <c r="U262" s="220">
        <v>0</v>
      </c>
      <c r="V262" s="220">
        <f>ROUND(E262*U262,2)</f>
        <v>0</v>
      </c>
      <c r="W262" s="220"/>
      <c r="X262" s="220" t="s">
        <v>326</v>
      </c>
      <c r="Y262" s="220" t="s">
        <v>295</v>
      </c>
      <c r="Z262" s="210"/>
      <c r="AA262" s="210"/>
      <c r="AB262" s="210"/>
      <c r="AC262" s="210"/>
      <c r="AD262" s="210"/>
      <c r="AE262" s="210"/>
      <c r="AF262" s="210"/>
      <c r="AG262" s="210" t="s">
        <v>327</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5">
      <c r="A263" s="217"/>
      <c r="B263" s="218"/>
      <c r="C263" s="266" t="s">
        <v>599</v>
      </c>
      <c r="D263" s="263"/>
      <c r="E263" s="263"/>
      <c r="F263" s="263"/>
      <c r="G263" s="263"/>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467</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40" t="str">
        <f>C263</f>
        <v>omítka vápenocementová, strojně nebo ručně nanášená v podlaží i ve schodišti na jakýkoliv druh podkladu, kompletní souvrství</v>
      </c>
      <c r="BB263" s="210"/>
      <c r="BC263" s="210"/>
      <c r="BD263" s="210"/>
      <c r="BE263" s="210"/>
      <c r="BF263" s="210"/>
      <c r="BG263" s="210"/>
      <c r="BH263" s="210"/>
    </row>
    <row r="264" spans="1:60" outlineLevel="2" x14ac:dyDescent="0.25">
      <c r="A264" s="217"/>
      <c r="B264" s="218"/>
      <c r="C264" s="265" t="s">
        <v>600</v>
      </c>
      <c r="D264" s="257"/>
      <c r="E264" s="258">
        <v>407</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395</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5">
      <c r="A265" s="232">
        <v>24</v>
      </c>
      <c r="B265" s="233" t="s">
        <v>601</v>
      </c>
      <c r="C265" s="250" t="s">
        <v>602</v>
      </c>
      <c r="D265" s="234" t="s">
        <v>389</v>
      </c>
      <c r="E265" s="235">
        <v>148.69999999999999</v>
      </c>
      <c r="F265" s="236"/>
      <c r="G265" s="237">
        <f>ROUND(E265*F265,2)</f>
        <v>0</v>
      </c>
      <c r="H265" s="236"/>
      <c r="I265" s="237">
        <f>ROUND(E265*H265,2)</f>
        <v>0</v>
      </c>
      <c r="J265" s="236"/>
      <c r="K265" s="237">
        <f>ROUND(E265*J265,2)</f>
        <v>0</v>
      </c>
      <c r="L265" s="237">
        <v>12</v>
      </c>
      <c r="M265" s="237">
        <f>G265*(1+L265/100)</f>
        <v>0</v>
      </c>
      <c r="N265" s="235">
        <v>1.4999999999999999E-4</v>
      </c>
      <c r="O265" s="235">
        <f>ROUND(E265*N265,2)</f>
        <v>0.02</v>
      </c>
      <c r="P265" s="235">
        <v>0</v>
      </c>
      <c r="Q265" s="235">
        <f>ROUND(E265*P265,2)</f>
        <v>0</v>
      </c>
      <c r="R265" s="237" t="s">
        <v>438</v>
      </c>
      <c r="S265" s="237" t="s">
        <v>292</v>
      </c>
      <c r="T265" s="238" t="s">
        <v>439</v>
      </c>
      <c r="U265" s="220">
        <v>0.06</v>
      </c>
      <c r="V265" s="220">
        <f>ROUND(E265*U265,2)</f>
        <v>8.92</v>
      </c>
      <c r="W265" s="220"/>
      <c r="X265" s="220" t="s">
        <v>326</v>
      </c>
      <c r="Y265" s="220" t="s">
        <v>295</v>
      </c>
      <c r="Z265" s="210"/>
      <c r="AA265" s="210"/>
      <c r="AB265" s="210"/>
      <c r="AC265" s="210"/>
      <c r="AD265" s="210"/>
      <c r="AE265" s="210"/>
      <c r="AF265" s="210"/>
      <c r="AG265" s="210" t="s">
        <v>327</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5">
      <c r="A266" s="217"/>
      <c r="B266" s="218"/>
      <c r="C266" s="265" t="s">
        <v>603</v>
      </c>
      <c r="D266" s="257"/>
      <c r="E266" s="258">
        <v>148.69999999999999</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395</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x14ac:dyDescent="0.25">
      <c r="A267" s="225" t="s">
        <v>287</v>
      </c>
      <c r="B267" s="226" t="s">
        <v>168</v>
      </c>
      <c r="C267" s="249" t="s">
        <v>169</v>
      </c>
      <c r="D267" s="227"/>
      <c r="E267" s="228"/>
      <c r="F267" s="229"/>
      <c r="G267" s="229">
        <f>SUMIF(AG268:AG346,"&lt;&gt;NOR",G268:G346)</f>
        <v>0</v>
      </c>
      <c r="H267" s="229"/>
      <c r="I267" s="229">
        <f>SUM(I268:I346)</f>
        <v>0</v>
      </c>
      <c r="J267" s="229"/>
      <c r="K267" s="229">
        <f>SUM(K268:K346)</f>
        <v>0</v>
      </c>
      <c r="L267" s="229"/>
      <c r="M267" s="229">
        <f>SUM(M268:M346)</f>
        <v>0</v>
      </c>
      <c r="N267" s="228"/>
      <c r="O267" s="228">
        <f>SUM(O268:O346)</f>
        <v>25.779999999999994</v>
      </c>
      <c r="P267" s="228"/>
      <c r="Q267" s="228">
        <f>SUM(Q268:Q346)</f>
        <v>0</v>
      </c>
      <c r="R267" s="229"/>
      <c r="S267" s="229"/>
      <c r="T267" s="230"/>
      <c r="U267" s="224"/>
      <c r="V267" s="224">
        <f>SUM(V268:V346)</f>
        <v>425.28</v>
      </c>
      <c r="W267" s="224"/>
      <c r="X267" s="224"/>
      <c r="Y267" s="224"/>
      <c r="AG267" t="s">
        <v>288</v>
      </c>
    </row>
    <row r="268" spans="1:60" ht="20.399999999999999" outlineLevel="1" x14ac:dyDescent="0.25">
      <c r="A268" s="232">
        <v>25</v>
      </c>
      <c r="B268" s="233" t="s">
        <v>604</v>
      </c>
      <c r="C268" s="250" t="s">
        <v>605</v>
      </c>
      <c r="D268" s="234" t="s">
        <v>437</v>
      </c>
      <c r="E268" s="235">
        <v>68.154169999999993</v>
      </c>
      <c r="F268" s="236"/>
      <c r="G268" s="237">
        <f>ROUND(E268*F268,2)</f>
        <v>0</v>
      </c>
      <c r="H268" s="236"/>
      <c r="I268" s="237">
        <f>ROUND(E268*H268,2)</f>
        <v>0</v>
      </c>
      <c r="J268" s="236"/>
      <c r="K268" s="237">
        <f>ROUND(E268*J268,2)</f>
        <v>0</v>
      </c>
      <c r="L268" s="237">
        <v>12</v>
      </c>
      <c r="M268" s="237">
        <f>G268*(1+L268/100)</f>
        <v>0</v>
      </c>
      <c r="N268" s="235">
        <v>3.3E-4</v>
      </c>
      <c r="O268" s="235">
        <f>ROUND(E268*N268,2)</f>
        <v>0.02</v>
      </c>
      <c r="P268" s="235">
        <v>0</v>
      </c>
      <c r="Q268" s="235">
        <f>ROUND(E268*P268,2)</f>
        <v>0</v>
      </c>
      <c r="R268" s="237" t="s">
        <v>606</v>
      </c>
      <c r="S268" s="237" t="s">
        <v>292</v>
      </c>
      <c r="T268" s="238" t="s">
        <v>439</v>
      </c>
      <c r="U268" s="220">
        <v>0</v>
      </c>
      <c r="V268" s="220">
        <f>ROUND(E268*U268,2)</f>
        <v>0</v>
      </c>
      <c r="W268" s="220"/>
      <c r="X268" s="220" t="s">
        <v>607</v>
      </c>
      <c r="Y268" s="220" t="s">
        <v>295</v>
      </c>
      <c r="Z268" s="210"/>
      <c r="AA268" s="210"/>
      <c r="AB268" s="210"/>
      <c r="AC268" s="210"/>
      <c r="AD268" s="210"/>
      <c r="AE268" s="210"/>
      <c r="AF268" s="210"/>
      <c r="AG268" s="210" t="s">
        <v>608</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2" x14ac:dyDescent="0.25">
      <c r="A269" s="217"/>
      <c r="B269" s="218"/>
      <c r="C269" s="251" t="s">
        <v>488</v>
      </c>
      <c r="D269" s="239"/>
      <c r="E269" s="239"/>
      <c r="F269" s="239"/>
      <c r="G269" s="239"/>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298</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5" t="s">
        <v>609</v>
      </c>
      <c r="D270" s="257"/>
      <c r="E270" s="258">
        <v>68.154169999999993</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5">
      <c r="A271" s="232">
        <v>26</v>
      </c>
      <c r="B271" s="233" t="s">
        <v>610</v>
      </c>
      <c r="C271" s="250" t="s">
        <v>611</v>
      </c>
      <c r="D271" s="234" t="s">
        <v>389</v>
      </c>
      <c r="E271" s="235">
        <v>198</v>
      </c>
      <c r="F271" s="236"/>
      <c r="G271" s="237">
        <f>ROUND(E271*F271,2)</f>
        <v>0</v>
      </c>
      <c r="H271" s="236"/>
      <c r="I271" s="237">
        <f>ROUND(E271*H271,2)</f>
        <v>0</v>
      </c>
      <c r="J271" s="236"/>
      <c r="K271" s="237">
        <f>ROUND(E271*J271,2)</f>
        <v>0</v>
      </c>
      <c r="L271" s="237">
        <v>12</v>
      </c>
      <c r="M271" s="237">
        <f>G271*(1+L271/100)</f>
        <v>0</v>
      </c>
      <c r="N271" s="235">
        <v>5.0000000000000001E-4</v>
      </c>
      <c r="O271" s="235">
        <f>ROUND(E271*N271,2)</f>
        <v>0.1</v>
      </c>
      <c r="P271" s="235">
        <v>0</v>
      </c>
      <c r="Q271" s="235">
        <f>ROUND(E271*P271,2)</f>
        <v>0</v>
      </c>
      <c r="R271" s="237" t="s">
        <v>606</v>
      </c>
      <c r="S271" s="237" t="s">
        <v>292</v>
      </c>
      <c r="T271" s="238" t="s">
        <v>439</v>
      </c>
      <c r="U271" s="220">
        <v>0</v>
      </c>
      <c r="V271" s="220">
        <f>ROUND(E271*U271,2)</f>
        <v>0</v>
      </c>
      <c r="W271" s="220"/>
      <c r="X271" s="220" t="s">
        <v>607</v>
      </c>
      <c r="Y271" s="220" t="s">
        <v>295</v>
      </c>
      <c r="Z271" s="210"/>
      <c r="AA271" s="210"/>
      <c r="AB271" s="210"/>
      <c r="AC271" s="210"/>
      <c r="AD271" s="210"/>
      <c r="AE271" s="210"/>
      <c r="AF271" s="210"/>
      <c r="AG271" s="210" t="s">
        <v>608</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5">
      <c r="A272" s="217"/>
      <c r="B272" s="218"/>
      <c r="C272" s="251" t="s">
        <v>488</v>
      </c>
      <c r="D272" s="239"/>
      <c r="E272" s="239"/>
      <c r="F272" s="239"/>
      <c r="G272" s="239"/>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298</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5">
      <c r="A273" s="217"/>
      <c r="B273" s="218"/>
      <c r="C273" s="265" t="s">
        <v>612</v>
      </c>
      <c r="D273" s="257"/>
      <c r="E273" s="258">
        <v>198</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5">
      <c r="A274" s="232">
        <v>27</v>
      </c>
      <c r="B274" s="233" t="s">
        <v>613</v>
      </c>
      <c r="C274" s="250" t="s">
        <v>614</v>
      </c>
      <c r="D274" s="234" t="s">
        <v>389</v>
      </c>
      <c r="E274" s="235">
        <v>69.63</v>
      </c>
      <c r="F274" s="236"/>
      <c r="G274" s="237">
        <f>ROUND(E274*F274,2)</f>
        <v>0</v>
      </c>
      <c r="H274" s="236"/>
      <c r="I274" s="237">
        <f>ROUND(E274*H274,2)</f>
        <v>0</v>
      </c>
      <c r="J274" s="236"/>
      <c r="K274" s="237">
        <f>ROUND(E274*J274,2)</f>
        <v>0</v>
      </c>
      <c r="L274" s="237">
        <v>12</v>
      </c>
      <c r="M274" s="237">
        <f>G274*(1+L274/100)</f>
        <v>0</v>
      </c>
      <c r="N274" s="235">
        <v>2.9999999999999997E-4</v>
      </c>
      <c r="O274" s="235">
        <f>ROUND(E274*N274,2)</f>
        <v>0.02</v>
      </c>
      <c r="P274" s="235">
        <v>0</v>
      </c>
      <c r="Q274" s="235">
        <f>ROUND(E274*P274,2)</f>
        <v>0</v>
      </c>
      <c r="R274" s="237" t="s">
        <v>606</v>
      </c>
      <c r="S274" s="237" t="s">
        <v>292</v>
      </c>
      <c r="T274" s="238" t="s">
        <v>439</v>
      </c>
      <c r="U274" s="220">
        <v>0</v>
      </c>
      <c r="V274" s="220">
        <f>ROUND(E274*U274,2)</f>
        <v>0</v>
      </c>
      <c r="W274" s="220"/>
      <c r="X274" s="220" t="s">
        <v>607</v>
      </c>
      <c r="Y274" s="220" t="s">
        <v>295</v>
      </c>
      <c r="Z274" s="210"/>
      <c r="AA274" s="210"/>
      <c r="AB274" s="210"/>
      <c r="AC274" s="210"/>
      <c r="AD274" s="210"/>
      <c r="AE274" s="210"/>
      <c r="AF274" s="210"/>
      <c r="AG274" s="210" t="s">
        <v>608</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5">
      <c r="A275" s="217"/>
      <c r="B275" s="218"/>
      <c r="C275" s="251" t="s">
        <v>488</v>
      </c>
      <c r="D275" s="239"/>
      <c r="E275" s="239"/>
      <c r="F275" s="239"/>
      <c r="G275" s="239"/>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298</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5">
      <c r="A276" s="217"/>
      <c r="B276" s="218"/>
      <c r="C276" s="265" t="s">
        <v>615</v>
      </c>
      <c r="D276" s="257"/>
      <c r="E276" s="258">
        <v>69.63</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395</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5">
      <c r="A277" s="232">
        <v>28</v>
      </c>
      <c r="B277" s="233" t="s">
        <v>616</v>
      </c>
      <c r="C277" s="250" t="s">
        <v>617</v>
      </c>
      <c r="D277" s="234" t="s">
        <v>389</v>
      </c>
      <c r="E277" s="235">
        <v>82.5</v>
      </c>
      <c r="F277" s="236"/>
      <c r="G277" s="237">
        <f>ROUND(E277*F277,2)</f>
        <v>0</v>
      </c>
      <c r="H277" s="236"/>
      <c r="I277" s="237">
        <f>ROUND(E277*H277,2)</f>
        <v>0</v>
      </c>
      <c r="J277" s="236"/>
      <c r="K277" s="237">
        <f>ROUND(E277*J277,2)</f>
        <v>0</v>
      </c>
      <c r="L277" s="237">
        <v>12</v>
      </c>
      <c r="M277" s="237">
        <f>G277*(1+L277/100)</f>
        <v>0</v>
      </c>
      <c r="N277" s="235">
        <v>2.0000000000000002E-5</v>
      </c>
      <c r="O277" s="235">
        <f>ROUND(E277*N277,2)</f>
        <v>0</v>
      </c>
      <c r="P277" s="235">
        <v>0</v>
      </c>
      <c r="Q277" s="235">
        <f>ROUND(E277*P277,2)</f>
        <v>0</v>
      </c>
      <c r="R277" s="237" t="s">
        <v>606</v>
      </c>
      <c r="S277" s="237" t="s">
        <v>292</v>
      </c>
      <c r="T277" s="238" t="s">
        <v>439</v>
      </c>
      <c r="U277" s="220">
        <v>0</v>
      </c>
      <c r="V277" s="220">
        <f>ROUND(E277*U277,2)</f>
        <v>0</v>
      </c>
      <c r="W277" s="220"/>
      <c r="X277" s="220" t="s">
        <v>607</v>
      </c>
      <c r="Y277" s="220" t="s">
        <v>295</v>
      </c>
      <c r="Z277" s="210"/>
      <c r="AA277" s="210"/>
      <c r="AB277" s="210"/>
      <c r="AC277" s="210"/>
      <c r="AD277" s="210"/>
      <c r="AE277" s="210"/>
      <c r="AF277" s="210"/>
      <c r="AG277" s="210" t="s">
        <v>608</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51" t="s">
        <v>488</v>
      </c>
      <c r="D278" s="239"/>
      <c r="E278" s="239"/>
      <c r="F278" s="239"/>
      <c r="G278" s="239"/>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298</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2" x14ac:dyDescent="0.25">
      <c r="A279" s="217"/>
      <c r="B279" s="218"/>
      <c r="C279" s="265" t="s">
        <v>618</v>
      </c>
      <c r="D279" s="257"/>
      <c r="E279" s="258">
        <v>82.5</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395</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5">
      <c r="A280" s="232">
        <v>29</v>
      </c>
      <c r="B280" s="233" t="s">
        <v>619</v>
      </c>
      <c r="C280" s="250" t="s">
        <v>620</v>
      </c>
      <c r="D280" s="234" t="s">
        <v>437</v>
      </c>
      <c r="E280" s="235">
        <v>196.9</v>
      </c>
      <c r="F280" s="236"/>
      <c r="G280" s="237">
        <f>ROUND(E280*F280,2)</f>
        <v>0</v>
      </c>
      <c r="H280" s="236"/>
      <c r="I280" s="237">
        <f>ROUND(E280*H280,2)</f>
        <v>0</v>
      </c>
      <c r="J280" s="236"/>
      <c r="K280" s="237">
        <f>ROUND(E280*J280,2)</f>
        <v>0</v>
      </c>
      <c r="L280" s="237">
        <v>12</v>
      </c>
      <c r="M280" s="237">
        <f>G280*(1+L280/100)</f>
        <v>0</v>
      </c>
      <c r="N280" s="235">
        <v>1.3999999999999999E-4</v>
      </c>
      <c r="O280" s="235">
        <f>ROUND(E280*N280,2)</f>
        <v>0.03</v>
      </c>
      <c r="P280" s="235">
        <v>0</v>
      </c>
      <c r="Q280" s="235">
        <f>ROUND(E280*P280,2)</f>
        <v>0</v>
      </c>
      <c r="R280" s="237" t="s">
        <v>606</v>
      </c>
      <c r="S280" s="237" t="s">
        <v>292</v>
      </c>
      <c r="T280" s="238" t="s">
        <v>439</v>
      </c>
      <c r="U280" s="220">
        <v>0</v>
      </c>
      <c r="V280" s="220">
        <f>ROUND(E280*U280,2)</f>
        <v>0</v>
      </c>
      <c r="W280" s="220"/>
      <c r="X280" s="220" t="s">
        <v>607</v>
      </c>
      <c r="Y280" s="220" t="s">
        <v>295</v>
      </c>
      <c r="Z280" s="210"/>
      <c r="AA280" s="210"/>
      <c r="AB280" s="210"/>
      <c r="AC280" s="210"/>
      <c r="AD280" s="210"/>
      <c r="AE280" s="210"/>
      <c r="AF280" s="210"/>
      <c r="AG280" s="210" t="s">
        <v>608</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51" t="s">
        <v>488</v>
      </c>
      <c r="D281" s="239"/>
      <c r="E281" s="239"/>
      <c r="F281" s="239"/>
      <c r="G281" s="239"/>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298</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5">
      <c r="A282" s="217"/>
      <c r="B282" s="218"/>
      <c r="C282" s="265" t="s">
        <v>621</v>
      </c>
      <c r="D282" s="257"/>
      <c r="E282" s="258">
        <v>196.9</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395</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5">
      <c r="A283" s="232">
        <v>30</v>
      </c>
      <c r="B283" s="233" t="s">
        <v>622</v>
      </c>
      <c r="C283" s="250" t="s">
        <v>623</v>
      </c>
      <c r="D283" s="234" t="s">
        <v>437</v>
      </c>
      <c r="E283" s="235">
        <v>41.25</v>
      </c>
      <c r="F283" s="236"/>
      <c r="G283" s="237">
        <f>ROUND(E283*F283,2)</f>
        <v>0</v>
      </c>
      <c r="H283" s="236"/>
      <c r="I283" s="237">
        <f>ROUND(E283*H283,2)</f>
        <v>0</v>
      </c>
      <c r="J283" s="236"/>
      <c r="K283" s="237">
        <f>ROUND(E283*J283,2)</f>
        <v>0</v>
      </c>
      <c r="L283" s="237">
        <v>12</v>
      </c>
      <c r="M283" s="237">
        <f>G283*(1+L283/100)</f>
        <v>0</v>
      </c>
      <c r="N283" s="235">
        <v>2.0000000000000002E-5</v>
      </c>
      <c r="O283" s="235">
        <f>ROUND(E283*N283,2)</f>
        <v>0</v>
      </c>
      <c r="P283" s="235">
        <v>0</v>
      </c>
      <c r="Q283" s="235">
        <f>ROUND(E283*P283,2)</f>
        <v>0</v>
      </c>
      <c r="R283" s="237" t="s">
        <v>606</v>
      </c>
      <c r="S283" s="237" t="s">
        <v>292</v>
      </c>
      <c r="T283" s="238" t="s">
        <v>439</v>
      </c>
      <c r="U283" s="220">
        <v>0</v>
      </c>
      <c r="V283" s="220">
        <f>ROUND(E283*U283,2)</f>
        <v>0</v>
      </c>
      <c r="W283" s="220"/>
      <c r="X283" s="220" t="s">
        <v>607</v>
      </c>
      <c r="Y283" s="220" t="s">
        <v>295</v>
      </c>
      <c r="Z283" s="210"/>
      <c r="AA283" s="210"/>
      <c r="AB283" s="210"/>
      <c r="AC283" s="210"/>
      <c r="AD283" s="210"/>
      <c r="AE283" s="210"/>
      <c r="AF283" s="210"/>
      <c r="AG283" s="210" t="s">
        <v>608</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51" t="s">
        <v>488</v>
      </c>
      <c r="D284" s="239"/>
      <c r="E284" s="239"/>
      <c r="F284" s="239"/>
      <c r="G284" s="239"/>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298</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5">
      <c r="A285" s="217"/>
      <c r="B285" s="218"/>
      <c r="C285" s="265" t="s">
        <v>624</v>
      </c>
      <c r="D285" s="257"/>
      <c r="E285" s="258">
        <v>41.25</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395</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0.399999999999999" outlineLevel="1" x14ac:dyDescent="0.25">
      <c r="A286" s="232">
        <v>31</v>
      </c>
      <c r="B286" s="233" t="s">
        <v>625</v>
      </c>
      <c r="C286" s="250" t="s">
        <v>626</v>
      </c>
      <c r="D286" s="234" t="s">
        <v>389</v>
      </c>
      <c r="E286" s="235">
        <v>99</v>
      </c>
      <c r="F286" s="236"/>
      <c r="G286" s="237">
        <f>ROUND(E286*F286,2)</f>
        <v>0</v>
      </c>
      <c r="H286" s="236"/>
      <c r="I286" s="237">
        <f>ROUND(E286*H286,2)</f>
        <v>0</v>
      </c>
      <c r="J286" s="236"/>
      <c r="K286" s="237">
        <f>ROUND(E286*J286,2)</f>
        <v>0</v>
      </c>
      <c r="L286" s="237">
        <v>12</v>
      </c>
      <c r="M286" s="237">
        <f>G286*(1+L286/100)</f>
        <v>0</v>
      </c>
      <c r="N286" s="235">
        <v>1.1E-4</v>
      </c>
      <c r="O286" s="235">
        <f>ROUND(E286*N286,2)</f>
        <v>0.01</v>
      </c>
      <c r="P286" s="235">
        <v>0</v>
      </c>
      <c r="Q286" s="235">
        <f>ROUND(E286*P286,2)</f>
        <v>0</v>
      </c>
      <c r="R286" s="237" t="s">
        <v>606</v>
      </c>
      <c r="S286" s="237" t="s">
        <v>292</v>
      </c>
      <c r="T286" s="238" t="s">
        <v>439</v>
      </c>
      <c r="U286" s="220">
        <v>0</v>
      </c>
      <c r="V286" s="220">
        <f>ROUND(E286*U286,2)</f>
        <v>0</v>
      </c>
      <c r="W286" s="220"/>
      <c r="X286" s="220" t="s">
        <v>607</v>
      </c>
      <c r="Y286" s="220" t="s">
        <v>295</v>
      </c>
      <c r="Z286" s="210"/>
      <c r="AA286" s="210"/>
      <c r="AB286" s="210"/>
      <c r="AC286" s="210"/>
      <c r="AD286" s="210"/>
      <c r="AE286" s="210"/>
      <c r="AF286" s="210"/>
      <c r="AG286" s="210" t="s">
        <v>608</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5">
      <c r="A287" s="217"/>
      <c r="B287" s="218"/>
      <c r="C287" s="265" t="s">
        <v>627</v>
      </c>
      <c r="D287" s="257"/>
      <c r="E287" s="258">
        <v>99</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395</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5">
      <c r="A288" s="232">
        <v>32</v>
      </c>
      <c r="B288" s="233" t="s">
        <v>628</v>
      </c>
      <c r="C288" s="250" t="s">
        <v>629</v>
      </c>
      <c r="D288" s="234" t="s">
        <v>389</v>
      </c>
      <c r="E288" s="235">
        <v>167.2</v>
      </c>
      <c r="F288" s="236"/>
      <c r="G288" s="237">
        <f>ROUND(E288*F288,2)</f>
        <v>0</v>
      </c>
      <c r="H288" s="236"/>
      <c r="I288" s="237">
        <f>ROUND(E288*H288,2)</f>
        <v>0</v>
      </c>
      <c r="J288" s="236"/>
      <c r="K288" s="237">
        <f>ROUND(E288*J288,2)</f>
        <v>0</v>
      </c>
      <c r="L288" s="237">
        <v>12</v>
      </c>
      <c r="M288" s="237">
        <f>G288*(1+L288/100)</f>
        <v>0</v>
      </c>
      <c r="N288" s="235">
        <v>1E-4</v>
      </c>
      <c r="O288" s="235">
        <f>ROUND(E288*N288,2)</f>
        <v>0.02</v>
      </c>
      <c r="P288" s="235">
        <v>0</v>
      </c>
      <c r="Q288" s="235">
        <f>ROUND(E288*P288,2)</f>
        <v>0</v>
      </c>
      <c r="R288" s="237" t="s">
        <v>606</v>
      </c>
      <c r="S288" s="237" t="s">
        <v>292</v>
      </c>
      <c r="T288" s="238" t="s">
        <v>439</v>
      </c>
      <c r="U288" s="220">
        <v>0</v>
      </c>
      <c r="V288" s="220">
        <f>ROUND(E288*U288,2)</f>
        <v>0</v>
      </c>
      <c r="W288" s="220"/>
      <c r="X288" s="220" t="s">
        <v>607</v>
      </c>
      <c r="Y288" s="220" t="s">
        <v>295</v>
      </c>
      <c r="Z288" s="210"/>
      <c r="AA288" s="210"/>
      <c r="AB288" s="210"/>
      <c r="AC288" s="210"/>
      <c r="AD288" s="210"/>
      <c r="AE288" s="210"/>
      <c r="AF288" s="210"/>
      <c r="AG288" s="210" t="s">
        <v>608</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2" x14ac:dyDescent="0.25">
      <c r="A289" s="217"/>
      <c r="B289" s="218"/>
      <c r="C289" s="251" t="s">
        <v>488</v>
      </c>
      <c r="D289" s="239"/>
      <c r="E289" s="239"/>
      <c r="F289" s="239"/>
      <c r="G289" s="239"/>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298</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5">
      <c r="A290" s="217"/>
      <c r="B290" s="218"/>
      <c r="C290" s="265" t="s">
        <v>630</v>
      </c>
      <c r="D290" s="257"/>
      <c r="E290" s="258">
        <v>167.2</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395</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ht="20.399999999999999" outlineLevel="1" x14ac:dyDescent="0.25">
      <c r="A291" s="232">
        <v>33</v>
      </c>
      <c r="B291" s="233" t="s">
        <v>631</v>
      </c>
      <c r="C291" s="250" t="s">
        <v>632</v>
      </c>
      <c r="D291" s="234" t="s">
        <v>407</v>
      </c>
      <c r="E291" s="235">
        <v>632.91</v>
      </c>
      <c r="F291" s="236"/>
      <c r="G291" s="237">
        <f>ROUND(E291*F291,2)</f>
        <v>0</v>
      </c>
      <c r="H291" s="236"/>
      <c r="I291" s="237">
        <f>ROUND(E291*H291,2)</f>
        <v>0</v>
      </c>
      <c r="J291" s="236"/>
      <c r="K291" s="237">
        <f>ROUND(E291*J291,2)</f>
        <v>0</v>
      </c>
      <c r="L291" s="237">
        <v>12</v>
      </c>
      <c r="M291" s="237">
        <f>G291*(1+L291/100)</f>
        <v>0</v>
      </c>
      <c r="N291" s="235">
        <v>1.9000000000000001E-4</v>
      </c>
      <c r="O291" s="235">
        <f>ROUND(E291*N291,2)</f>
        <v>0.12</v>
      </c>
      <c r="P291" s="235">
        <v>0</v>
      </c>
      <c r="Q291" s="235">
        <f>ROUND(E291*P291,2)</f>
        <v>0</v>
      </c>
      <c r="R291" s="237" t="s">
        <v>438</v>
      </c>
      <c r="S291" s="237" t="s">
        <v>292</v>
      </c>
      <c r="T291" s="238" t="s">
        <v>439</v>
      </c>
      <c r="U291" s="220">
        <v>5.1999999999999998E-2</v>
      </c>
      <c r="V291" s="220">
        <f>ROUND(E291*U291,2)</f>
        <v>32.909999999999997</v>
      </c>
      <c r="W291" s="220"/>
      <c r="X291" s="220" t="s">
        <v>326</v>
      </c>
      <c r="Y291" s="220" t="s">
        <v>295</v>
      </c>
      <c r="Z291" s="210"/>
      <c r="AA291" s="210"/>
      <c r="AB291" s="210"/>
      <c r="AC291" s="210"/>
      <c r="AD291" s="210"/>
      <c r="AE291" s="210"/>
      <c r="AF291" s="210"/>
      <c r="AG291" s="210" t="s">
        <v>327</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2" x14ac:dyDescent="0.25">
      <c r="A292" s="217"/>
      <c r="B292" s="218"/>
      <c r="C292" s="266" t="s">
        <v>518</v>
      </c>
      <c r="D292" s="263"/>
      <c r="E292" s="263"/>
      <c r="F292" s="263"/>
      <c r="G292" s="263"/>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467</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5" t="s">
        <v>633</v>
      </c>
      <c r="D293" s="257"/>
      <c r="E293" s="258">
        <v>305.75</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395</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5">
      <c r="A294" s="217"/>
      <c r="B294" s="218"/>
      <c r="C294" s="265" t="s">
        <v>634</v>
      </c>
      <c r="D294" s="257"/>
      <c r="E294" s="258">
        <v>142</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5">
      <c r="A295" s="217"/>
      <c r="B295" s="218"/>
      <c r="C295" s="265" t="s">
        <v>635</v>
      </c>
      <c r="D295" s="257"/>
      <c r="E295" s="258">
        <v>56</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395</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5">
      <c r="A296" s="217"/>
      <c r="B296" s="218"/>
      <c r="C296" s="265" t="s">
        <v>636</v>
      </c>
      <c r="D296" s="257"/>
      <c r="E296" s="258">
        <v>44.61</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395</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5">
      <c r="A297" s="217"/>
      <c r="B297" s="218"/>
      <c r="C297" s="265" t="s">
        <v>637</v>
      </c>
      <c r="D297" s="257"/>
      <c r="E297" s="258">
        <v>20.85</v>
      </c>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395</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5">
      <c r="A298" s="217"/>
      <c r="B298" s="218"/>
      <c r="C298" s="265" t="s">
        <v>638</v>
      </c>
      <c r="D298" s="257"/>
      <c r="E298" s="258">
        <v>41.7</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395</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5">
      <c r="A299" s="217"/>
      <c r="B299" s="218"/>
      <c r="C299" s="265" t="s">
        <v>639</v>
      </c>
      <c r="D299" s="257"/>
      <c r="E299" s="258">
        <v>22</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395</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ht="20.399999999999999" outlineLevel="1" x14ac:dyDescent="0.25">
      <c r="A300" s="232">
        <v>34</v>
      </c>
      <c r="B300" s="233" t="s">
        <v>640</v>
      </c>
      <c r="C300" s="250" t="s">
        <v>641</v>
      </c>
      <c r="D300" s="234" t="s">
        <v>407</v>
      </c>
      <c r="E300" s="235">
        <v>390.3</v>
      </c>
      <c r="F300" s="236"/>
      <c r="G300" s="237">
        <f>ROUND(E300*F300,2)</f>
        <v>0</v>
      </c>
      <c r="H300" s="236"/>
      <c r="I300" s="237">
        <f>ROUND(E300*H300,2)</f>
        <v>0</v>
      </c>
      <c r="J300" s="236"/>
      <c r="K300" s="237">
        <f>ROUND(E300*J300,2)</f>
        <v>0</v>
      </c>
      <c r="L300" s="237">
        <v>12</v>
      </c>
      <c r="M300" s="237">
        <f>G300*(1+L300/100)</f>
        <v>0</v>
      </c>
      <c r="N300" s="235">
        <v>0</v>
      </c>
      <c r="O300" s="235">
        <f>ROUND(E300*N300,2)</f>
        <v>0</v>
      </c>
      <c r="P300" s="235">
        <v>0</v>
      </c>
      <c r="Q300" s="235">
        <f>ROUND(E300*P300,2)</f>
        <v>0</v>
      </c>
      <c r="R300" s="237" t="s">
        <v>642</v>
      </c>
      <c r="S300" s="237" t="s">
        <v>292</v>
      </c>
      <c r="T300" s="238" t="s">
        <v>439</v>
      </c>
      <c r="U300" s="220">
        <v>0.35</v>
      </c>
      <c r="V300" s="220">
        <f>ROUND(E300*U300,2)</f>
        <v>136.61000000000001</v>
      </c>
      <c r="W300" s="220"/>
      <c r="X300" s="220" t="s">
        <v>326</v>
      </c>
      <c r="Y300" s="220" t="s">
        <v>295</v>
      </c>
      <c r="Z300" s="210"/>
      <c r="AA300" s="210"/>
      <c r="AB300" s="210"/>
      <c r="AC300" s="210"/>
      <c r="AD300" s="210"/>
      <c r="AE300" s="210"/>
      <c r="AF300" s="210"/>
      <c r="AG300" s="210" t="s">
        <v>643</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2" x14ac:dyDescent="0.25">
      <c r="A301" s="217"/>
      <c r="B301" s="218"/>
      <c r="C301" s="265" t="s">
        <v>644</v>
      </c>
      <c r="D301" s="257"/>
      <c r="E301" s="258">
        <v>390.3</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395</v>
      </c>
      <c r="AH301" s="210">
        <v>5</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5">
      <c r="A302" s="232">
        <v>35</v>
      </c>
      <c r="B302" s="233" t="s">
        <v>540</v>
      </c>
      <c r="C302" s="250" t="s">
        <v>541</v>
      </c>
      <c r="D302" s="234" t="s">
        <v>407</v>
      </c>
      <c r="E302" s="235">
        <v>390.3</v>
      </c>
      <c r="F302" s="236"/>
      <c r="G302" s="237">
        <f>ROUND(E302*F302,2)</f>
        <v>0</v>
      </c>
      <c r="H302" s="236"/>
      <c r="I302" s="237">
        <f>ROUND(E302*H302,2)</f>
        <v>0</v>
      </c>
      <c r="J302" s="236"/>
      <c r="K302" s="237">
        <f>ROUND(E302*J302,2)</f>
        <v>0</v>
      </c>
      <c r="L302" s="237">
        <v>12</v>
      </c>
      <c r="M302" s="237">
        <f>G302*(1+L302/100)</f>
        <v>0</v>
      </c>
      <c r="N302" s="235">
        <v>3.2000000000000003E-4</v>
      </c>
      <c r="O302" s="235">
        <f>ROUND(E302*N302,2)</f>
        <v>0.12</v>
      </c>
      <c r="P302" s="235">
        <v>0</v>
      </c>
      <c r="Q302" s="235">
        <f>ROUND(E302*P302,2)</f>
        <v>0</v>
      </c>
      <c r="R302" s="237"/>
      <c r="S302" s="237" t="s">
        <v>325</v>
      </c>
      <c r="T302" s="238" t="s">
        <v>293</v>
      </c>
      <c r="U302" s="220">
        <v>0</v>
      </c>
      <c r="V302" s="220">
        <f>ROUND(E302*U302,2)</f>
        <v>0</v>
      </c>
      <c r="W302" s="220"/>
      <c r="X302" s="220" t="s">
        <v>326</v>
      </c>
      <c r="Y302" s="220" t="s">
        <v>295</v>
      </c>
      <c r="Z302" s="210"/>
      <c r="AA302" s="210"/>
      <c r="AB302" s="210"/>
      <c r="AC302" s="210"/>
      <c r="AD302" s="210"/>
      <c r="AE302" s="210"/>
      <c r="AF302" s="210"/>
      <c r="AG302" s="210" t="s">
        <v>327</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5">
      <c r="A303" s="217"/>
      <c r="B303" s="218"/>
      <c r="C303" s="265" t="s">
        <v>633</v>
      </c>
      <c r="D303" s="257"/>
      <c r="E303" s="258">
        <v>305.75</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395</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5">
      <c r="A304" s="217"/>
      <c r="B304" s="218"/>
      <c r="C304" s="265" t="s">
        <v>637</v>
      </c>
      <c r="D304" s="257"/>
      <c r="E304" s="258">
        <v>20.85</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395</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5">
      <c r="A305" s="217"/>
      <c r="B305" s="218"/>
      <c r="C305" s="265" t="s">
        <v>638</v>
      </c>
      <c r="D305" s="257"/>
      <c r="E305" s="258">
        <v>41.7</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395</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5">
      <c r="A306" s="217"/>
      <c r="B306" s="218"/>
      <c r="C306" s="265" t="s">
        <v>639</v>
      </c>
      <c r="D306" s="257"/>
      <c r="E306" s="258">
        <v>22</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395</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5">
      <c r="A307" s="232">
        <v>36</v>
      </c>
      <c r="B307" s="233" t="s">
        <v>645</v>
      </c>
      <c r="C307" s="250" t="s">
        <v>646</v>
      </c>
      <c r="D307" s="234" t="s">
        <v>407</v>
      </c>
      <c r="E307" s="235">
        <v>490.91</v>
      </c>
      <c r="F307" s="236"/>
      <c r="G307" s="237">
        <f>ROUND(E307*F307,2)</f>
        <v>0</v>
      </c>
      <c r="H307" s="236"/>
      <c r="I307" s="237">
        <f>ROUND(E307*H307,2)</f>
        <v>0</v>
      </c>
      <c r="J307" s="236"/>
      <c r="K307" s="237">
        <f>ROUND(E307*J307,2)</f>
        <v>0</v>
      </c>
      <c r="L307" s="237">
        <v>12</v>
      </c>
      <c r="M307" s="237">
        <f>G307*(1+L307/100)</f>
        <v>0</v>
      </c>
      <c r="N307" s="235">
        <v>2.2100000000000002E-3</v>
      </c>
      <c r="O307" s="235">
        <f>ROUND(E307*N307,2)</f>
        <v>1.08</v>
      </c>
      <c r="P307" s="235">
        <v>0</v>
      </c>
      <c r="Q307" s="235">
        <f>ROUND(E307*P307,2)</f>
        <v>0</v>
      </c>
      <c r="R307" s="237"/>
      <c r="S307" s="237" t="s">
        <v>325</v>
      </c>
      <c r="T307" s="238" t="s">
        <v>293</v>
      </c>
      <c r="U307" s="220">
        <v>0</v>
      </c>
      <c r="V307" s="220">
        <f>ROUND(E307*U307,2)</f>
        <v>0</v>
      </c>
      <c r="W307" s="220"/>
      <c r="X307" s="220" t="s">
        <v>326</v>
      </c>
      <c r="Y307" s="220" t="s">
        <v>295</v>
      </c>
      <c r="Z307" s="210"/>
      <c r="AA307" s="210"/>
      <c r="AB307" s="210"/>
      <c r="AC307" s="210"/>
      <c r="AD307" s="210"/>
      <c r="AE307" s="210"/>
      <c r="AF307" s="210"/>
      <c r="AG307" s="210" t="s">
        <v>327</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5">
      <c r="A308" s="217"/>
      <c r="B308" s="218"/>
      <c r="C308" s="265" t="s">
        <v>633</v>
      </c>
      <c r="D308" s="257"/>
      <c r="E308" s="258">
        <v>305.75</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395</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3" x14ac:dyDescent="0.25">
      <c r="A309" s="217"/>
      <c r="B309" s="218"/>
      <c r="C309" s="265" t="s">
        <v>635</v>
      </c>
      <c r="D309" s="257"/>
      <c r="E309" s="258">
        <v>56</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395</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5">
      <c r="A310" s="217"/>
      <c r="B310" s="218"/>
      <c r="C310" s="265" t="s">
        <v>636</v>
      </c>
      <c r="D310" s="257"/>
      <c r="E310" s="258">
        <v>44.61</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395</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5">
      <c r="A311" s="217"/>
      <c r="B311" s="218"/>
      <c r="C311" s="265" t="s">
        <v>637</v>
      </c>
      <c r="D311" s="257"/>
      <c r="E311" s="258">
        <v>20.85</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395</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5">
      <c r="A312" s="217"/>
      <c r="B312" s="218"/>
      <c r="C312" s="265" t="s">
        <v>638</v>
      </c>
      <c r="D312" s="257"/>
      <c r="E312" s="258">
        <v>41.7</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395</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5">
      <c r="A313" s="217"/>
      <c r="B313" s="218"/>
      <c r="C313" s="265" t="s">
        <v>639</v>
      </c>
      <c r="D313" s="257"/>
      <c r="E313" s="258">
        <v>22</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395</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5">
      <c r="A314" s="242">
        <v>37</v>
      </c>
      <c r="B314" s="243" t="s">
        <v>647</v>
      </c>
      <c r="C314" s="253" t="s">
        <v>648</v>
      </c>
      <c r="D314" s="244" t="s">
        <v>407</v>
      </c>
      <c r="E314" s="245">
        <v>490.91</v>
      </c>
      <c r="F314" s="246"/>
      <c r="G314" s="247">
        <f>ROUND(E314*F314,2)</f>
        <v>0</v>
      </c>
      <c r="H314" s="246"/>
      <c r="I314" s="247">
        <f>ROUND(E314*H314,2)</f>
        <v>0</v>
      </c>
      <c r="J314" s="246"/>
      <c r="K314" s="247">
        <f>ROUND(E314*J314,2)</f>
        <v>0</v>
      </c>
      <c r="L314" s="247">
        <v>12</v>
      </c>
      <c r="M314" s="247">
        <f>G314*(1+L314/100)</f>
        <v>0</v>
      </c>
      <c r="N314" s="245">
        <v>2.2100000000000002E-3</v>
      </c>
      <c r="O314" s="245">
        <f>ROUND(E314*N314,2)</f>
        <v>1.08</v>
      </c>
      <c r="P314" s="245">
        <v>0</v>
      </c>
      <c r="Q314" s="245">
        <f>ROUND(E314*P314,2)</f>
        <v>0</v>
      </c>
      <c r="R314" s="247"/>
      <c r="S314" s="247" t="s">
        <v>325</v>
      </c>
      <c r="T314" s="248" t="s">
        <v>293</v>
      </c>
      <c r="U314" s="220">
        <v>0</v>
      </c>
      <c r="V314" s="220">
        <f>ROUND(E314*U314,2)</f>
        <v>0</v>
      </c>
      <c r="W314" s="220"/>
      <c r="X314" s="220" t="s">
        <v>326</v>
      </c>
      <c r="Y314" s="220" t="s">
        <v>295</v>
      </c>
      <c r="Z314" s="210"/>
      <c r="AA314" s="210"/>
      <c r="AB314" s="210"/>
      <c r="AC314" s="210"/>
      <c r="AD314" s="210"/>
      <c r="AE314" s="210"/>
      <c r="AF314" s="210"/>
      <c r="AG314" s="210" t="s">
        <v>327</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5">
      <c r="A315" s="232">
        <v>38</v>
      </c>
      <c r="B315" s="233" t="s">
        <v>649</v>
      </c>
      <c r="C315" s="250" t="s">
        <v>650</v>
      </c>
      <c r="D315" s="234" t="s">
        <v>437</v>
      </c>
      <c r="E315" s="235">
        <v>8</v>
      </c>
      <c r="F315" s="236"/>
      <c r="G315" s="237">
        <f>ROUND(E315*F315,2)</f>
        <v>0</v>
      </c>
      <c r="H315" s="236"/>
      <c r="I315" s="237">
        <f>ROUND(E315*H315,2)</f>
        <v>0</v>
      </c>
      <c r="J315" s="236"/>
      <c r="K315" s="237">
        <f>ROUND(E315*J315,2)</f>
        <v>0</v>
      </c>
      <c r="L315" s="237">
        <v>12</v>
      </c>
      <c r="M315" s="237">
        <f>G315*(1+L315/100)</f>
        <v>0</v>
      </c>
      <c r="N315" s="235">
        <v>2.0000000000000002E-5</v>
      </c>
      <c r="O315" s="235">
        <f>ROUND(E315*N315,2)</f>
        <v>0</v>
      </c>
      <c r="P315" s="235">
        <v>0</v>
      </c>
      <c r="Q315" s="235">
        <f>ROUND(E315*P315,2)</f>
        <v>0</v>
      </c>
      <c r="R315" s="237" t="s">
        <v>438</v>
      </c>
      <c r="S315" s="237" t="s">
        <v>292</v>
      </c>
      <c r="T315" s="238" t="s">
        <v>439</v>
      </c>
      <c r="U315" s="220">
        <v>0.16</v>
      </c>
      <c r="V315" s="220">
        <f>ROUND(E315*U315,2)</f>
        <v>1.28</v>
      </c>
      <c r="W315" s="220"/>
      <c r="X315" s="220" t="s">
        <v>326</v>
      </c>
      <c r="Y315" s="220" t="s">
        <v>295</v>
      </c>
      <c r="Z315" s="210"/>
      <c r="AA315" s="210"/>
      <c r="AB315" s="210"/>
      <c r="AC315" s="210"/>
      <c r="AD315" s="210"/>
      <c r="AE315" s="210"/>
      <c r="AF315" s="210"/>
      <c r="AG315" s="210" t="s">
        <v>327</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2" x14ac:dyDescent="0.25">
      <c r="A316" s="217"/>
      <c r="B316" s="218"/>
      <c r="C316" s="266" t="s">
        <v>651</v>
      </c>
      <c r="D316" s="263"/>
      <c r="E316" s="263"/>
      <c r="F316" s="263"/>
      <c r="G316" s="263"/>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467</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2" x14ac:dyDescent="0.25">
      <c r="A317" s="217"/>
      <c r="B317" s="218"/>
      <c r="C317" s="252" t="s">
        <v>652</v>
      </c>
      <c r="D317" s="241"/>
      <c r="E317" s="241"/>
      <c r="F317" s="241"/>
      <c r="G317" s="241"/>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298</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2" x14ac:dyDescent="0.25">
      <c r="A318" s="217"/>
      <c r="B318" s="218"/>
      <c r="C318" s="265" t="s">
        <v>653</v>
      </c>
      <c r="D318" s="257"/>
      <c r="E318" s="258">
        <v>8</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395</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ht="20.399999999999999" outlineLevel="1" x14ac:dyDescent="0.25">
      <c r="A319" s="232">
        <v>39</v>
      </c>
      <c r="B319" s="233" t="s">
        <v>654</v>
      </c>
      <c r="C319" s="250" t="s">
        <v>655</v>
      </c>
      <c r="D319" s="234" t="s">
        <v>389</v>
      </c>
      <c r="E319" s="235">
        <v>180</v>
      </c>
      <c r="F319" s="236"/>
      <c r="G319" s="237">
        <f>ROUND(E319*F319,2)</f>
        <v>0</v>
      </c>
      <c r="H319" s="236"/>
      <c r="I319" s="237">
        <f>ROUND(E319*H319,2)</f>
        <v>0</v>
      </c>
      <c r="J319" s="236"/>
      <c r="K319" s="237">
        <f>ROUND(E319*J319,2)</f>
        <v>0</v>
      </c>
      <c r="L319" s="237">
        <v>12</v>
      </c>
      <c r="M319" s="237">
        <f>G319*(1+L319/100)</f>
        <v>0</v>
      </c>
      <c r="N319" s="235">
        <v>0</v>
      </c>
      <c r="O319" s="235">
        <f>ROUND(E319*N319,2)</f>
        <v>0</v>
      </c>
      <c r="P319" s="235">
        <v>0</v>
      </c>
      <c r="Q319" s="235">
        <f>ROUND(E319*P319,2)</f>
        <v>0</v>
      </c>
      <c r="R319" s="237" t="s">
        <v>438</v>
      </c>
      <c r="S319" s="237" t="s">
        <v>292</v>
      </c>
      <c r="T319" s="238" t="s">
        <v>439</v>
      </c>
      <c r="U319" s="220">
        <v>3.3300000000000003E-2</v>
      </c>
      <c r="V319" s="220">
        <f>ROUND(E319*U319,2)</f>
        <v>5.99</v>
      </c>
      <c r="W319" s="220"/>
      <c r="X319" s="220" t="s">
        <v>326</v>
      </c>
      <c r="Y319" s="220" t="s">
        <v>295</v>
      </c>
      <c r="Z319" s="210"/>
      <c r="AA319" s="210"/>
      <c r="AB319" s="210"/>
      <c r="AC319" s="210"/>
      <c r="AD319" s="210"/>
      <c r="AE319" s="210"/>
      <c r="AF319" s="210"/>
      <c r="AG319" s="210" t="s">
        <v>327</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2" x14ac:dyDescent="0.25">
      <c r="A320" s="217"/>
      <c r="B320" s="218"/>
      <c r="C320" s="265" t="s">
        <v>656</v>
      </c>
      <c r="D320" s="257"/>
      <c r="E320" s="258">
        <v>180</v>
      </c>
      <c r="F320" s="220"/>
      <c r="G320" s="220"/>
      <c r="H320" s="220"/>
      <c r="I320" s="220"/>
      <c r="J320" s="220"/>
      <c r="K320" s="220"/>
      <c r="L320" s="220"/>
      <c r="M320" s="220"/>
      <c r="N320" s="219"/>
      <c r="O320" s="219"/>
      <c r="P320" s="219"/>
      <c r="Q320" s="219"/>
      <c r="R320" s="220"/>
      <c r="S320" s="220"/>
      <c r="T320" s="220"/>
      <c r="U320" s="220"/>
      <c r="V320" s="220"/>
      <c r="W320" s="220"/>
      <c r="X320" s="220"/>
      <c r="Y320" s="220"/>
      <c r="Z320" s="210"/>
      <c r="AA320" s="210"/>
      <c r="AB320" s="210"/>
      <c r="AC320" s="210"/>
      <c r="AD320" s="210"/>
      <c r="AE320" s="210"/>
      <c r="AF320" s="210"/>
      <c r="AG320" s="210" t="s">
        <v>395</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ht="20.399999999999999" outlineLevel="1" x14ac:dyDescent="0.25">
      <c r="A321" s="232">
        <v>40</v>
      </c>
      <c r="B321" s="233" t="s">
        <v>657</v>
      </c>
      <c r="C321" s="250" t="s">
        <v>658</v>
      </c>
      <c r="D321" s="234" t="s">
        <v>389</v>
      </c>
      <c r="E321" s="235">
        <v>296.3</v>
      </c>
      <c r="F321" s="236"/>
      <c r="G321" s="237">
        <f>ROUND(E321*F321,2)</f>
        <v>0</v>
      </c>
      <c r="H321" s="236"/>
      <c r="I321" s="237">
        <f>ROUND(E321*H321,2)</f>
        <v>0</v>
      </c>
      <c r="J321" s="236"/>
      <c r="K321" s="237">
        <f>ROUND(E321*J321,2)</f>
        <v>0</v>
      </c>
      <c r="L321" s="237">
        <v>12</v>
      </c>
      <c r="M321" s="237">
        <f>G321*(1+L321/100)</f>
        <v>0</v>
      </c>
      <c r="N321" s="235">
        <v>3.1E-4</v>
      </c>
      <c r="O321" s="235">
        <f>ROUND(E321*N321,2)</f>
        <v>0.09</v>
      </c>
      <c r="P321" s="235">
        <v>0</v>
      </c>
      <c r="Q321" s="235">
        <f>ROUND(E321*P321,2)</f>
        <v>0</v>
      </c>
      <c r="R321" s="237" t="s">
        <v>438</v>
      </c>
      <c r="S321" s="237" t="s">
        <v>292</v>
      </c>
      <c r="T321" s="238" t="s">
        <v>439</v>
      </c>
      <c r="U321" s="220">
        <v>0.05</v>
      </c>
      <c r="V321" s="220">
        <f>ROUND(E321*U321,2)</f>
        <v>14.82</v>
      </c>
      <c r="W321" s="220"/>
      <c r="X321" s="220" t="s">
        <v>326</v>
      </c>
      <c r="Y321" s="220" t="s">
        <v>295</v>
      </c>
      <c r="Z321" s="210"/>
      <c r="AA321" s="210"/>
      <c r="AB321" s="210"/>
      <c r="AC321" s="210"/>
      <c r="AD321" s="210"/>
      <c r="AE321" s="210"/>
      <c r="AF321" s="210"/>
      <c r="AG321" s="210" t="s">
        <v>327</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2" x14ac:dyDescent="0.25">
      <c r="A322" s="217"/>
      <c r="B322" s="218"/>
      <c r="C322" s="251" t="s">
        <v>488</v>
      </c>
      <c r="D322" s="239"/>
      <c r="E322" s="239"/>
      <c r="F322" s="239"/>
      <c r="G322" s="239"/>
      <c r="H322" s="220"/>
      <c r="I322" s="220"/>
      <c r="J322" s="220"/>
      <c r="K322" s="220"/>
      <c r="L322" s="220"/>
      <c r="M322" s="220"/>
      <c r="N322" s="219"/>
      <c r="O322" s="219"/>
      <c r="P322" s="219"/>
      <c r="Q322" s="219"/>
      <c r="R322" s="220"/>
      <c r="S322" s="220"/>
      <c r="T322" s="220"/>
      <c r="U322" s="220"/>
      <c r="V322" s="220"/>
      <c r="W322" s="220"/>
      <c r="X322" s="220"/>
      <c r="Y322" s="220"/>
      <c r="Z322" s="210"/>
      <c r="AA322" s="210"/>
      <c r="AB322" s="210"/>
      <c r="AC322" s="210"/>
      <c r="AD322" s="210"/>
      <c r="AE322" s="210"/>
      <c r="AF322" s="210"/>
      <c r="AG322" s="210" t="s">
        <v>298</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5">
      <c r="A323" s="217"/>
      <c r="B323" s="218"/>
      <c r="C323" s="265" t="s">
        <v>659</v>
      </c>
      <c r="D323" s="257"/>
      <c r="E323" s="258">
        <v>296.3</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395</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5">
      <c r="A324" s="232">
        <v>41</v>
      </c>
      <c r="B324" s="233" t="s">
        <v>660</v>
      </c>
      <c r="C324" s="250" t="s">
        <v>661</v>
      </c>
      <c r="D324" s="234" t="s">
        <v>389</v>
      </c>
      <c r="E324" s="235">
        <v>63.3</v>
      </c>
      <c r="F324" s="236"/>
      <c r="G324" s="237">
        <f>ROUND(E324*F324,2)</f>
        <v>0</v>
      </c>
      <c r="H324" s="236"/>
      <c r="I324" s="237">
        <f>ROUND(E324*H324,2)</f>
        <v>0</v>
      </c>
      <c r="J324" s="236"/>
      <c r="K324" s="237">
        <f>ROUND(E324*J324,2)</f>
        <v>0</v>
      </c>
      <c r="L324" s="237">
        <v>12</v>
      </c>
      <c r="M324" s="237">
        <f>G324*(1+L324/100)</f>
        <v>0</v>
      </c>
      <c r="N324" s="235">
        <v>3.1E-4</v>
      </c>
      <c r="O324" s="235">
        <f>ROUND(E324*N324,2)</f>
        <v>0.02</v>
      </c>
      <c r="P324" s="235">
        <v>0</v>
      </c>
      <c r="Q324" s="235">
        <f>ROUND(E324*P324,2)</f>
        <v>0</v>
      </c>
      <c r="R324" s="237" t="s">
        <v>438</v>
      </c>
      <c r="S324" s="237" t="s">
        <v>292</v>
      </c>
      <c r="T324" s="238" t="s">
        <v>439</v>
      </c>
      <c r="U324" s="220">
        <v>0.06</v>
      </c>
      <c r="V324" s="220">
        <f>ROUND(E324*U324,2)</f>
        <v>3.8</v>
      </c>
      <c r="W324" s="220"/>
      <c r="X324" s="220" t="s">
        <v>326</v>
      </c>
      <c r="Y324" s="220" t="s">
        <v>295</v>
      </c>
      <c r="Z324" s="210"/>
      <c r="AA324" s="210"/>
      <c r="AB324" s="210"/>
      <c r="AC324" s="210"/>
      <c r="AD324" s="210"/>
      <c r="AE324" s="210"/>
      <c r="AF324" s="210"/>
      <c r="AG324" s="210" t="s">
        <v>327</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5">
      <c r="A325" s="217"/>
      <c r="B325" s="218"/>
      <c r="C325" s="265" t="s">
        <v>662</v>
      </c>
      <c r="D325" s="257"/>
      <c r="E325" s="258">
        <v>63.3</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395</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0.399999999999999" outlineLevel="1" x14ac:dyDescent="0.25">
      <c r="A326" s="232">
        <v>42</v>
      </c>
      <c r="B326" s="233" t="s">
        <v>663</v>
      </c>
      <c r="C326" s="250" t="s">
        <v>664</v>
      </c>
      <c r="D326" s="234" t="s">
        <v>407</v>
      </c>
      <c r="E326" s="235">
        <v>198</v>
      </c>
      <c r="F326" s="236"/>
      <c r="G326" s="237">
        <f>ROUND(E326*F326,2)</f>
        <v>0</v>
      </c>
      <c r="H326" s="236"/>
      <c r="I326" s="237">
        <f>ROUND(E326*H326,2)</f>
        <v>0</v>
      </c>
      <c r="J326" s="236"/>
      <c r="K326" s="237">
        <f>ROUND(E326*J326,2)</f>
        <v>0</v>
      </c>
      <c r="L326" s="237">
        <v>12</v>
      </c>
      <c r="M326" s="237">
        <f>G326*(1+L326/100)</f>
        <v>0</v>
      </c>
      <c r="N326" s="235">
        <v>1.549E-2</v>
      </c>
      <c r="O326" s="235">
        <f>ROUND(E326*N326,2)</f>
        <v>3.07</v>
      </c>
      <c r="P326" s="235">
        <v>0</v>
      </c>
      <c r="Q326" s="235">
        <f>ROUND(E326*P326,2)</f>
        <v>0</v>
      </c>
      <c r="R326" s="237"/>
      <c r="S326" s="237" t="s">
        <v>325</v>
      </c>
      <c r="T326" s="238" t="s">
        <v>293</v>
      </c>
      <c r="U326" s="220">
        <v>0</v>
      </c>
      <c r="V326" s="220">
        <f>ROUND(E326*U326,2)</f>
        <v>0</v>
      </c>
      <c r="W326" s="220"/>
      <c r="X326" s="220" t="s">
        <v>326</v>
      </c>
      <c r="Y326" s="220" t="s">
        <v>295</v>
      </c>
      <c r="Z326" s="210"/>
      <c r="AA326" s="210"/>
      <c r="AB326" s="210"/>
      <c r="AC326" s="210"/>
      <c r="AD326" s="210"/>
      <c r="AE326" s="210"/>
      <c r="AF326" s="210"/>
      <c r="AG326" s="210" t="s">
        <v>327</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5">
      <c r="A327" s="217"/>
      <c r="B327" s="218"/>
      <c r="C327" s="265" t="s">
        <v>634</v>
      </c>
      <c r="D327" s="257"/>
      <c r="E327" s="258">
        <v>142</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395</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5">
      <c r="A328" s="217"/>
      <c r="B328" s="218"/>
      <c r="C328" s="265" t="s">
        <v>665</v>
      </c>
      <c r="D328" s="257"/>
      <c r="E328" s="258">
        <v>56</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395</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0.399999999999999" outlineLevel="1" x14ac:dyDescent="0.25">
      <c r="A329" s="232">
        <v>43</v>
      </c>
      <c r="B329" s="233" t="s">
        <v>666</v>
      </c>
      <c r="C329" s="250" t="s">
        <v>667</v>
      </c>
      <c r="D329" s="234" t="s">
        <v>407</v>
      </c>
      <c r="E329" s="235">
        <v>305.75</v>
      </c>
      <c r="F329" s="236"/>
      <c r="G329" s="237">
        <f>ROUND(E329*F329,2)</f>
        <v>0</v>
      </c>
      <c r="H329" s="236"/>
      <c r="I329" s="237">
        <f>ROUND(E329*H329,2)</f>
        <v>0</v>
      </c>
      <c r="J329" s="236"/>
      <c r="K329" s="237">
        <f>ROUND(E329*J329,2)</f>
        <v>0</v>
      </c>
      <c r="L329" s="237">
        <v>12</v>
      </c>
      <c r="M329" s="237">
        <f>G329*(1+L329/100)</f>
        <v>0</v>
      </c>
      <c r="N329" s="235">
        <v>6.3960000000000003E-2</v>
      </c>
      <c r="O329" s="235">
        <f>ROUND(E329*N329,2)</f>
        <v>19.559999999999999</v>
      </c>
      <c r="P329" s="235">
        <v>0</v>
      </c>
      <c r="Q329" s="235">
        <f>ROUND(E329*P329,2)</f>
        <v>0</v>
      </c>
      <c r="R329" s="237"/>
      <c r="S329" s="237" t="s">
        <v>325</v>
      </c>
      <c r="T329" s="238" t="s">
        <v>293</v>
      </c>
      <c r="U329" s="220">
        <v>0</v>
      </c>
      <c r="V329" s="220">
        <f>ROUND(E329*U329,2)</f>
        <v>0</v>
      </c>
      <c r="W329" s="220"/>
      <c r="X329" s="220" t="s">
        <v>326</v>
      </c>
      <c r="Y329" s="220" t="s">
        <v>295</v>
      </c>
      <c r="Z329" s="210"/>
      <c r="AA329" s="210"/>
      <c r="AB329" s="210"/>
      <c r="AC329" s="210"/>
      <c r="AD329" s="210"/>
      <c r="AE329" s="210"/>
      <c r="AF329" s="210"/>
      <c r="AG329" s="210" t="s">
        <v>327</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2" x14ac:dyDescent="0.25">
      <c r="A330" s="217"/>
      <c r="B330" s="218"/>
      <c r="C330" s="265" t="s">
        <v>668</v>
      </c>
      <c r="D330" s="257"/>
      <c r="E330" s="258">
        <v>305.75</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395</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0.399999999999999" outlineLevel="1" x14ac:dyDescent="0.25">
      <c r="A331" s="232">
        <v>44</v>
      </c>
      <c r="B331" s="233" t="s">
        <v>669</v>
      </c>
      <c r="C331" s="250" t="s">
        <v>670</v>
      </c>
      <c r="D331" s="234" t="s">
        <v>407</v>
      </c>
      <c r="E331" s="235">
        <v>305.75</v>
      </c>
      <c r="F331" s="236"/>
      <c r="G331" s="237">
        <f>ROUND(E331*F331,2)</f>
        <v>0</v>
      </c>
      <c r="H331" s="236"/>
      <c r="I331" s="237">
        <f>ROUND(E331*H331,2)</f>
        <v>0</v>
      </c>
      <c r="J331" s="236"/>
      <c r="K331" s="237">
        <f>ROUND(E331*J331,2)</f>
        <v>0</v>
      </c>
      <c r="L331" s="237">
        <v>12</v>
      </c>
      <c r="M331" s="237">
        <f>G331*(1+L331/100)</f>
        <v>0</v>
      </c>
      <c r="N331" s="235">
        <v>4.2000000000000002E-4</v>
      </c>
      <c r="O331" s="235">
        <f>ROUND(E331*N331,2)</f>
        <v>0.13</v>
      </c>
      <c r="P331" s="235">
        <v>0</v>
      </c>
      <c r="Q331" s="235">
        <f>ROUND(E331*P331,2)</f>
        <v>0</v>
      </c>
      <c r="R331" s="237" t="s">
        <v>438</v>
      </c>
      <c r="S331" s="237" t="s">
        <v>292</v>
      </c>
      <c r="T331" s="238" t="s">
        <v>439</v>
      </c>
      <c r="U331" s="220">
        <v>0.41320000000000001</v>
      </c>
      <c r="V331" s="220">
        <f>ROUND(E331*U331,2)</f>
        <v>126.34</v>
      </c>
      <c r="W331" s="220"/>
      <c r="X331" s="220" t="s">
        <v>326</v>
      </c>
      <c r="Y331" s="220" t="s">
        <v>671</v>
      </c>
      <c r="Z331" s="210"/>
      <c r="AA331" s="210"/>
      <c r="AB331" s="210"/>
      <c r="AC331" s="210"/>
      <c r="AD331" s="210"/>
      <c r="AE331" s="210"/>
      <c r="AF331" s="210"/>
      <c r="AG331" s="210" t="s">
        <v>327</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5">
      <c r="A332" s="217"/>
      <c r="B332" s="218"/>
      <c r="C332" s="251" t="s">
        <v>488</v>
      </c>
      <c r="D332" s="239"/>
      <c r="E332" s="239"/>
      <c r="F332" s="239"/>
      <c r="G332" s="239"/>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298</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5">
      <c r="A333" s="217"/>
      <c r="B333" s="218"/>
      <c r="C333" s="265" t="s">
        <v>633</v>
      </c>
      <c r="D333" s="257"/>
      <c r="E333" s="258">
        <v>305.75</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395</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5">
      <c r="A334" s="232">
        <v>45</v>
      </c>
      <c r="B334" s="233" t="s">
        <v>672</v>
      </c>
      <c r="C334" s="250" t="s">
        <v>673</v>
      </c>
      <c r="D334" s="234" t="s">
        <v>389</v>
      </c>
      <c r="E334" s="235">
        <v>238.7</v>
      </c>
      <c r="F334" s="236"/>
      <c r="G334" s="237">
        <f>ROUND(E334*F334,2)</f>
        <v>0</v>
      </c>
      <c r="H334" s="236"/>
      <c r="I334" s="237">
        <f>ROUND(E334*H334,2)</f>
        <v>0</v>
      </c>
      <c r="J334" s="236"/>
      <c r="K334" s="237">
        <f>ROUND(E334*J334,2)</f>
        <v>0</v>
      </c>
      <c r="L334" s="237">
        <v>12</v>
      </c>
      <c r="M334" s="237">
        <f>G334*(1+L334/100)</f>
        <v>0</v>
      </c>
      <c r="N334" s="235">
        <v>0</v>
      </c>
      <c r="O334" s="235">
        <f>ROUND(E334*N334,2)</f>
        <v>0</v>
      </c>
      <c r="P334" s="235">
        <v>0</v>
      </c>
      <c r="Q334" s="235">
        <f>ROUND(E334*P334,2)</f>
        <v>0</v>
      </c>
      <c r="R334" s="237" t="s">
        <v>438</v>
      </c>
      <c r="S334" s="237" t="s">
        <v>292</v>
      </c>
      <c r="T334" s="238" t="s">
        <v>439</v>
      </c>
      <c r="U334" s="220">
        <v>0.06</v>
      </c>
      <c r="V334" s="220">
        <f>ROUND(E334*U334,2)</f>
        <v>14.32</v>
      </c>
      <c r="W334" s="220"/>
      <c r="X334" s="220" t="s">
        <v>326</v>
      </c>
      <c r="Y334" s="220" t="s">
        <v>295</v>
      </c>
      <c r="Z334" s="210"/>
      <c r="AA334" s="210"/>
      <c r="AB334" s="210"/>
      <c r="AC334" s="210"/>
      <c r="AD334" s="210"/>
      <c r="AE334" s="210"/>
      <c r="AF334" s="210"/>
      <c r="AG334" s="210" t="s">
        <v>327</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5">
      <c r="A335" s="217"/>
      <c r="B335" s="218"/>
      <c r="C335" s="265" t="s">
        <v>674</v>
      </c>
      <c r="D335" s="257"/>
      <c r="E335" s="258">
        <v>148.69999999999999</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395</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5">
      <c r="A336" s="217"/>
      <c r="B336" s="218"/>
      <c r="C336" s="265" t="s">
        <v>675</v>
      </c>
      <c r="D336" s="257"/>
      <c r="E336" s="258">
        <v>90</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395</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ht="20.399999999999999" outlineLevel="1" x14ac:dyDescent="0.25">
      <c r="A337" s="232">
        <v>46</v>
      </c>
      <c r="B337" s="233" t="s">
        <v>676</v>
      </c>
      <c r="C337" s="250" t="s">
        <v>677</v>
      </c>
      <c r="D337" s="234" t="s">
        <v>407</v>
      </c>
      <c r="E337" s="235">
        <v>84.55</v>
      </c>
      <c r="F337" s="236"/>
      <c r="G337" s="237">
        <f>ROUND(E337*F337,2)</f>
        <v>0</v>
      </c>
      <c r="H337" s="236"/>
      <c r="I337" s="237">
        <f>ROUND(E337*H337,2)</f>
        <v>0</v>
      </c>
      <c r="J337" s="236"/>
      <c r="K337" s="237">
        <f>ROUND(E337*J337,2)</f>
        <v>0</v>
      </c>
      <c r="L337" s="237">
        <v>12</v>
      </c>
      <c r="M337" s="237">
        <f>G337*(1+L337/100)</f>
        <v>0</v>
      </c>
      <c r="N337" s="235">
        <v>3.6700000000000001E-3</v>
      </c>
      <c r="O337" s="235">
        <f>ROUND(E337*N337,2)</f>
        <v>0.31</v>
      </c>
      <c r="P337" s="235">
        <v>0</v>
      </c>
      <c r="Q337" s="235">
        <f>ROUND(E337*P337,2)</f>
        <v>0</v>
      </c>
      <c r="R337" s="237" t="s">
        <v>438</v>
      </c>
      <c r="S337" s="237" t="s">
        <v>292</v>
      </c>
      <c r="T337" s="238" t="s">
        <v>439</v>
      </c>
      <c r="U337" s="220">
        <v>0.36199999999999999</v>
      </c>
      <c r="V337" s="220">
        <f>ROUND(E337*U337,2)</f>
        <v>30.61</v>
      </c>
      <c r="W337" s="220"/>
      <c r="X337" s="220" t="s">
        <v>326</v>
      </c>
      <c r="Y337" s="220" t="s">
        <v>295</v>
      </c>
      <c r="Z337" s="210"/>
      <c r="AA337" s="210"/>
      <c r="AB337" s="210"/>
      <c r="AC337" s="210"/>
      <c r="AD337" s="210"/>
      <c r="AE337" s="210"/>
      <c r="AF337" s="210"/>
      <c r="AG337" s="210" t="s">
        <v>327</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5">
      <c r="A338" s="217"/>
      <c r="B338" s="218"/>
      <c r="C338" s="265" t="s">
        <v>637</v>
      </c>
      <c r="D338" s="257"/>
      <c r="E338" s="258">
        <v>20.85</v>
      </c>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395</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3" x14ac:dyDescent="0.25">
      <c r="A339" s="217"/>
      <c r="B339" s="218"/>
      <c r="C339" s="265" t="s">
        <v>638</v>
      </c>
      <c r="D339" s="257"/>
      <c r="E339" s="258">
        <v>41.7</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395</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3" x14ac:dyDescent="0.25">
      <c r="A340" s="217"/>
      <c r="B340" s="218"/>
      <c r="C340" s="265" t="s">
        <v>639</v>
      </c>
      <c r="D340" s="257"/>
      <c r="E340" s="258">
        <v>22</v>
      </c>
      <c r="F340" s="220"/>
      <c r="G340" s="220"/>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395</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ht="20.399999999999999" outlineLevel="1" x14ac:dyDescent="0.25">
      <c r="A341" s="232">
        <v>47</v>
      </c>
      <c r="B341" s="233" t="s">
        <v>678</v>
      </c>
      <c r="C341" s="250" t="s">
        <v>679</v>
      </c>
      <c r="D341" s="234" t="s">
        <v>389</v>
      </c>
      <c r="E341" s="235">
        <v>332</v>
      </c>
      <c r="F341" s="236"/>
      <c r="G341" s="237">
        <f>ROUND(E341*F341,2)</f>
        <v>0</v>
      </c>
      <c r="H341" s="236"/>
      <c r="I341" s="237">
        <f>ROUND(E341*H341,2)</f>
        <v>0</v>
      </c>
      <c r="J341" s="236"/>
      <c r="K341" s="237">
        <f>ROUND(E341*J341,2)</f>
        <v>0</v>
      </c>
      <c r="L341" s="237">
        <v>12</v>
      </c>
      <c r="M341" s="237">
        <f>G341*(1+L341/100)</f>
        <v>0</v>
      </c>
      <c r="N341" s="235">
        <v>0</v>
      </c>
      <c r="O341" s="235">
        <f>ROUND(E341*N341,2)</f>
        <v>0</v>
      </c>
      <c r="P341" s="235">
        <v>0</v>
      </c>
      <c r="Q341" s="235">
        <f>ROUND(E341*P341,2)</f>
        <v>0</v>
      </c>
      <c r="R341" s="237" t="s">
        <v>438</v>
      </c>
      <c r="S341" s="237" t="s">
        <v>292</v>
      </c>
      <c r="T341" s="238" t="s">
        <v>439</v>
      </c>
      <c r="U341" s="220">
        <v>0.1</v>
      </c>
      <c r="V341" s="220">
        <f>ROUND(E341*U341,2)</f>
        <v>33.200000000000003</v>
      </c>
      <c r="W341" s="220"/>
      <c r="X341" s="220" t="s">
        <v>326</v>
      </c>
      <c r="Y341" s="220" t="s">
        <v>295</v>
      </c>
      <c r="Z341" s="210"/>
      <c r="AA341" s="210"/>
      <c r="AB341" s="210"/>
      <c r="AC341" s="210"/>
      <c r="AD341" s="210"/>
      <c r="AE341" s="210"/>
      <c r="AF341" s="210"/>
      <c r="AG341" s="210" t="s">
        <v>327</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5">
      <c r="A342" s="217"/>
      <c r="B342" s="218"/>
      <c r="C342" s="265" t="s">
        <v>680</v>
      </c>
      <c r="D342" s="257"/>
      <c r="E342" s="258">
        <v>152</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395</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3" x14ac:dyDescent="0.25">
      <c r="A343" s="217"/>
      <c r="B343" s="218"/>
      <c r="C343" s="265" t="s">
        <v>656</v>
      </c>
      <c r="D343" s="257"/>
      <c r="E343" s="258">
        <v>180</v>
      </c>
      <c r="F343" s="220"/>
      <c r="G343" s="220"/>
      <c r="H343" s="220"/>
      <c r="I343" s="220"/>
      <c r="J343" s="220"/>
      <c r="K343" s="220"/>
      <c r="L343" s="220"/>
      <c r="M343" s="220"/>
      <c r="N343" s="219"/>
      <c r="O343" s="219"/>
      <c r="P343" s="219"/>
      <c r="Q343" s="219"/>
      <c r="R343" s="220"/>
      <c r="S343" s="220"/>
      <c r="T343" s="220"/>
      <c r="U343" s="220"/>
      <c r="V343" s="220"/>
      <c r="W343" s="220"/>
      <c r="X343" s="220"/>
      <c r="Y343" s="220"/>
      <c r="Z343" s="210"/>
      <c r="AA343" s="210"/>
      <c r="AB343" s="210"/>
      <c r="AC343" s="210"/>
      <c r="AD343" s="210"/>
      <c r="AE343" s="210"/>
      <c r="AF343" s="210"/>
      <c r="AG343" s="210" t="s">
        <v>395</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ht="20.399999999999999" outlineLevel="1" x14ac:dyDescent="0.25">
      <c r="A344" s="232">
        <v>48</v>
      </c>
      <c r="B344" s="233" t="s">
        <v>681</v>
      </c>
      <c r="C344" s="250" t="s">
        <v>682</v>
      </c>
      <c r="D344" s="234" t="s">
        <v>389</v>
      </c>
      <c r="E344" s="235">
        <v>254</v>
      </c>
      <c r="F344" s="236"/>
      <c r="G344" s="237">
        <f>ROUND(E344*F344,2)</f>
        <v>0</v>
      </c>
      <c r="H344" s="236"/>
      <c r="I344" s="237">
        <f>ROUND(E344*H344,2)</f>
        <v>0</v>
      </c>
      <c r="J344" s="236"/>
      <c r="K344" s="237">
        <f>ROUND(E344*J344,2)</f>
        <v>0</v>
      </c>
      <c r="L344" s="237">
        <v>12</v>
      </c>
      <c r="M344" s="237">
        <f>G344*(1+L344/100)</f>
        <v>0</v>
      </c>
      <c r="N344" s="235">
        <v>0</v>
      </c>
      <c r="O344" s="235">
        <f>ROUND(E344*N344,2)</f>
        <v>0</v>
      </c>
      <c r="P344" s="235">
        <v>0</v>
      </c>
      <c r="Q344" s="235">
        <f>ROUND(E344*P344,2)</f>
        <v>0</v>
      </c>
      <c r="R344" s="237" t="s">
        <v>438</v>
      </c>
      <c r="S344" s="237" t="s">
        <v>292</v>
      </c>
      <c r="T344" s="238" t="s">
        <v>439</v>
      </c>
      <c r="U344" s="220">
        <v>0.1</v>
      </c>
      <c r="V344" s="220">
        <f>ROUND(E344*U344,2)</f>
        <v>25.4</v>
      </c>
      <c r="W344" s="220"/>
      <c r="X344" s="220" t="s">
        <v>326</v>
      </c>
      <c r="Y344" s="220" t="s">
        <v>295</v>
      </c>
      <c r="Z344" s="210"/>
      <c r="AA344" s="210"/>
      <c r="AB344" s="210"/>
      <c r="AC344" s="210"/>
      <c r="AD344" s="210"/>
      <c r="AE344" s="210"/>
      <c r="AF344" s="210"/>
      <c r="AG344" s="210" t="s">
        <v>327</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2" x14ac:dyDescent="0.25">
      <c r="A345" s="217"/>
      <c r="B345" s="218"/>
      <c r="C345" s="265" t="s">
        <v>683</v>
      </c>
      <c r="D345" s="257"/>
      <c r="E345" s="258">
        <v>179</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395</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5">
      <c r="A346" s="217"/>
      <c r="B346" s="218"/>
      <c r="C346" s="265" t="s">
        <v>684</v>
      </c>
      <c r="D346" s="257"/>
      <c r="E346" s="258">
        <v>75</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395</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x14ac:dyDescent="0.25">
      <c r="A347" s="225" t="s">
        <v>287</v>
      </c>
      <c r="B347" s="226" t="s">
        <v>170</v>
      </c>
      <c r="C347" s="249" t="s">
        <v>171</v>
      </c>
      <c r="D347" s="227"/>
      <c r="E347" s="228"/>
      <c r="F347" s="229"/>
      <c r="G347" s="229">
        <f>SUMIF(AG348:AG398,"&lt;&gt;NOR",G348:G398)</f>
        <v>0</v>
      </c>
      <c r="H347" s="229"/>
      <c r="I347" s="229">
        <f>SUM(I348:I398)</f>
        <v>0</v>
      </c>
      <c r="J347" s="229"/>
      <c r="K347" s="229">
        <f>SUM(K348:K398)</f>
        <v>0</v>
      </c>
      <c r="L347" s="229"/>
      <c r="M347" s="229">
        <f>SUM(M348:M398)</f>
        <v>0</v>
      </c>
      <c r="N347" s="228"/>
      <c r="O347" s="228">
        <f>SUM(O348:O398)</f>
        <v>76.709999999999994</v>
      </c>
      <c r="P347" s="228"/>
      <c r="Q347" s="228">
        <f>SUM(Q348:Q398)</f>
        <v>0</v>
      </c>
      <c r="R347" s="229"/>
      <c r="S347" s="229"/>
      <c r="T347" s="230"/>
      <c r="U347" s="224"/>
      <c r="V347" s="224">
        <f>SUM(V348:V398)</f>
        <v>348.63</v>
      </c>
      <c r="W347" s="224"/>
      <c r="X347" s="224"/>
      <c r="Y347" s="224"/>
      <c r="AG347" t="s">
        <v>288</v>
      </c>
    </row>
    <row r="348" spans="1:60" outlineLevel="1" x14ac:dyDescent="0.25">
      <c r="A348" s="232">
        <v>49</v>
      </c>
      <c r="B348" s="233" t="s">
        <v>685</v>
      </c>
      <c r="C348" s="250" t="s">
        <v>686</v>
      </c>
      <c r="D348" s="234" t="s">
        <v>687</v>
      </c>
      <c r="E348" s="235">
        <v>202.37899999999999</v>
      </c>
      <c r="F348" s="236"/>
      <c r="G348" s="237">
        <f>ROUND(E348*F348,2)</f>
        <v>0</v>
      </c>
      <c r="H348" s="236"/>
      <c r="I348" s="237">
        <f>ROUND(E348*H348,2)</f>
        <v>0</v>
      </c>
      <c r="J348" s="236"/>
      <c r="K348" s="237">
        <f>ROUND(E348*J348,2)</f>
        <v>0</v>
      </c>
      <c r="L348" s="237">
        <v>12</v>
      </c>
      <c r="M348" s="237">
        <f>G348*(1+L348/100)</f>
        <v>0</v>
      </c>
      <c r="N348" s="235">
        <v>1E-3</v>
      </c>
      <c r="O348" s="235">
        <f>ROUND(E348*N348,2)</f>
        <v>0.2</v>
      </c>
      <c r="P348" s="235">
        <v>0</v>
      </c>
      <c r="Q348" s="235">
        <f>ROUND(E348*P348,2)</f>
        <v>0</v>
      </c>
      <c r="R348" s="237" t="s">
        <v>606</v>
      </c>
      <c r="S348" s="237" t="s">
        <v>292</v>
      </c>
      <c r="T348" s="238" t="s">
        <v>439</v>
      </c>
      <c r="U348" s="220">
        <v>0</v>
      </c>
      <c r="V348" s="220">
        <f>ROUND(E348*U348,2)</f>
        <v>0</v>
      </c>
      <c r="W348" s="220"/>
      <c r="X348" s="220" t="s">
        <v>607</v>
      </c>
      <c r="Y348" s="220" t="s">
        <v>295</v>
      </c>
      <c r="Z348" s="210"/>
      <c r="AA348" s="210"/>
      <c r="AB348" s="210"/>
      <c r="AC348" s="210"/>
      <c r="AD348" s="210"/>
      <c r="AE348" s="210"/>
      <c r="AF348" s="210"/>
      <c r="AG348" s="210" t="s">
        <v>608</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2" x14ac:dyDescent="0.25">
      <c r="A349" s="217"/>
      <c r="B349" s="218"/>
      <c r="C349" s="251" t="s">
        <v>488</v>
      </c>
      <c r="D349" s="239"/>
      <c r="E349" s="239"/>
      <c r="F349" s="239"/>
      <c r="G349" s="239"/>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298</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2" x14ac:dyDescent="0.25">
      <c r="A350" s="217"/>
      <c r="B350" s="218"/>
      <c r="C350" s="265" t="s">
        <v>688</v>
      </c>
      <c r="D350" s="257"/>
      <c r="E350" s="258">
        <v>46.323999999999998</v>
      </c>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395</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3" x14ac:dyDescent="0.25">
      <c r="A351" s="217"/>
      <c r="B351" s="218"/>
      <c r="C351" s="265" t="s">
        <v>689</v>
      </c>
      <c r="D351" s="257"/>
      <c r="E351" s="258">
        <v>156.05500000000001</v>
      </c>
      <c r="F351" s="220"/>
      <c r="G351" s="220"/>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395</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ht="20.399999999999999" outlineLevel="1" x14ac:dyDescent="0.25">
      <c r="A352" s="232">
        <v>50</v>
      </c>
      <c r="B352" s="233" t="s">
        <v>690</v>
      </c>
      <c r="C352" s="250" t="s">
        <v>691</v>
      </c>
      <c r="D352" s="234" t="s">
        <v>389</v>
      </c>
      <c r="E352" s="235">
        <v>195.25</v>
      </c>
      <c r="F352" s="236"/>
      <c r="G352" s="237">
        <f>ROUND(E352*F352,2)</f>
        <v>0</v>
      </c>
      <c r="H352" s="236"/>
      <c r="I352" s="237">
        <f>ROUND(E352*H352,2)</f>
        <v>0</v>
      </c>
      <c r="J352" s="236"/>
      <c r="K352" s="237">
        <f>ROUND(E352*J352,2)</f>
        <v>0</v>
      </c>
      <c r="L352" s="237">
        <v>12</v>
      </c>
      <c r="M352" s="237">
        <f>G352*(1+L352/100)</f>
        <v>0</v>
      </c>
      <c r="N352" s="235">
        <v>0</v>
      </c>
      <c r="O352" s="235">
        <f>ROUND(E352*N352,2)</f>
        <v>0</v>
      </c>
      <c r="P352" s="235">
        <v>0</v>
      </c>
      <c r="Q352" s="235">
        <f>ROUND(E352*P352,2)</f>
        <v>0</v>
      </c>
      <c r="R352" s="237" t="s">
        <v>438</v>
      </c>
      <c r="S352" s="237" t="s">
        <v>292</v>
      </c>
      <c r="T352" s="238" t="s">
        <v>439</v>
      </c>
      <c r="U352" s="220">
        <v>8.7999999999999995E-2</v>
      </c>
      <c r="V352" s="220">
        <f>ROUND(E352*U352,2)</f>
        <v>17.18</v>
      </c>
      <c r="W352" s="220"/>
      <c r="X352" s="220" t="s">
        <v>326</v>
      </c>
      <c r="Y352" s="220" t="s">
        <v>295</v>
      </c>
      <c r="Z352" s="210"/>
      <c r="AA352" s="210"/>
      <c r="AB352" s="210"/>
      <c r="AC352" s="210"/>
      <c r="AD352" s="210"/>
      <c r="AE352" s="210"/>
      <c r="AF352" s="210"/>
      <c r="AG352" s="210" t="s">
        <v>692</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2" x14ac:dyDescent="0.25">
      <c r="A353" s="217"/>
      <c r="B353" s="218"/>
      <c r="C353" s="266" t="s">
        <v>693</v>
      </c>
      <c r="D353" s="263"/>
      <c r="E353" s="263"/>
      <c r="F353" s="263"/>
      <c r="G353" s="263"/>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467</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5">
      <c r="A354" s="217"/>
      <c r="B354" s="218"/>
      <c r="C354" s="265" t="s">
        <v>694</v>
      </c>
      <c r="D354" s="257"/>
      <c r="E354" s="258">
        <v>195.25</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395</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5">
      <c r="A355" s="232">
        <v>51</v>
      </c>
      <c r="B355" s="233" t="s">
        <v>695</v>
      </c>
      <c r="C355" s="250" t="s">
        <v>696</v>
      </c>
      <c r="D355" s="234" t="s">
        <v>389</v>
      </c>
      <c r="E355" s="235">
        <v>33.700000000000003</v>
      </c>
      <c r="F355" s="236"/>
      <c r="G355" s="237">
        <f>ROUND(E355*F355,2)</f>
        <v>0</v>
      </c>
      <c r="H355" s="236"/>
      <c r="I355" s="237">
        <f>ROUND(E355*H355,2)</f>
        <v>0</v>
      </c>
      <c r="J355" s="236"/>
      <c r="K355" s="237">
        <f>ROUND(E355*J355,2)</f>
        <v>0</v>
      </c>
      <c r="L355" s="237">
        <v>12</v>
      </c>
      <c r="M355" s="237">
        <f>G355*(1+L355/100)</f>
        <v>0</v>
      </c>
      <c r="N355" s="235">
        <v>2.0000000000000002E-5</v>
      </c>
      <c r="O355" s="235">
        <f>ROUND(E355*N355,2)</f>
        <v>0</v>
      </c>
      <c r="P355" s="235">
        <v>0</v>
      </c>
      <c r="Q355" s="235">
        <f>ROUND(E355*P355,2)</f>
        <v>0</v>
      </c>
      <c r="R355" s="237"/>
      <c r="S355" s="237" t="s">
        <v>325</v>
      </c>
      <c r="T355" s="238" t="s">
        <v>293</v>
      </c>
      <c r="U355" s="220">
        <v>0</v>
      </c>
      <c r="V355" s="220">
        <f>ROUND(E355*U355,2)</f>
        <v>0</v>
      </c>
      <c r="W355" s="220"/>
      <c r="X355" s="220" t="s">
        <v>326</v>
      </c>
      <c r="Y355" s="220" t="s">
        <v>295</v>
      </c>
      <c r="Z355" s="210"/>
      <c r="AA355" s="210"/>
      <c r="AB355" s="210"/>
      <c r="AC355" s="210"/>
      <c r="AD355" s="210"/>
      <c r="AE355" s="210"/>
      <c r="AF355" s="210"/>
      <c r="AG355" s="210" t="s">
        <v>692</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2" x14ac:dyDescent="0.25">
      <c r="A356" s="217"/>
      <c r="B356" s="218"/>
      <c r="C356" s="265" t="s">
        <v>697</v>
      </c>
      <c r="D356" s="257"/>
      <c r="E356" s="258">
        <v>33.700000000000003</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395</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ht="20.399999999999999" outlineLevel="1" x14ac:dyDescent="0.25">
      <c r="A357" s="232">
        <v>52</v>
      </c>
      <c r="B357" s="233" t="s">
        <v>698</v>
      </c>
      <c r="C357" s="250" t="s">
        <v>699</v>
      </c>
      <c r="D357" s="234" t="s">
        <v>389</v>
      </c>
      <c r="E357" s="235">
        <v>195.25</v>
      </c>
      <c r="F357" s="236"/>
      <c r="G357" s="237">
        <f>ROUND(E357*F357,2)</f>
        <v>0</v>
      </c>
      <c r="H357" s="236"/>
      <c r="I357" s="237">
        <f>ROUND(E357*H357,2)</f>
        <v>0</v>
      </c>
      <c r="J357" s="236"/>
      <c r="K357" s="237">
        <f>ROUND(E357*J357,2)</f>
        <v>0</v>
      </c>
      <c r="L357" s="237">
        <v>12</v>
      </c>
      <c r="M357" s="237">
        <f>G357*(1+L357/100)</f>
        <v>0</v>
      </c>
      <c r="N357" s="235">
        <v>0</v>
      </c>
      <c r="O357" s="235">
        <f>ROUND(E357*N357,2)</f>
        <v>0</v>
      </c>
      <c r="P357" s="235">
        <v>0</v>
      </c>
      <c r="Q357" s="235">
        <f>ROUND(E357*P357,2)</f>
        <v>0</v>
      </c>
      <c r="R357" s="237" t="s">
        <v>438</v>
      </c>
      <c r="S357" s="237" t="s">
        <v>292</v>
      </c>
      <c r="T357" s="238" t="s">
        <v>439</v>
      </c>
      <c r="U357" s="220">
        <v>9.7000000000000003E-2</v>
      </c>
      <c r="V357" s="220">
        <f>ROUND(E357*U357,2)</f>
        <v>18.940000000000001</v>
      </c>
      <c r="W357" s="220"/>
      <c r="X357" s="220" t="s">
        <v>326</v>
      </c>
      <c r="Y357" s="220" t="s">
        <v>295</v>
      </c>
      <c r="Z357" s="210"/>
      <c r="AA357" s="210"/>
      <c r="AB357" s="210"/>
      <c r="AC357" s="210"/>
      <c r="AD357" s="210"/>
      <c r="AE357" s="210"/>
      <c r="AF357" s="210"/>
      <c r="AG357" s="210" t="s">
        <v>327</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5">
      <c r="A358" s="217"/>
      <c r="B358" s="218"/>
      <c r="C358" s="266" t="s">
        <v>693</v>
      </c>
      <c r="D358" s="263"/>
      <c r="E358" s="263"/>
      <c r="F358" s="263"/>
      <c r="G358" s="263"/>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467</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5">
      <c r="A359" s="217"/>
      <c r="B359" s="218"/>
      <c r="C359" s="265" t="s">
        <v>694</v>
      </c>
      <c r="D359" s="257"/>
      <c r="E359" s="258">
        <v>195.25</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395</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ht="20.399999999999999" outlineLevel="1" x14ac:dyDescent="0.25">
      <c r="A360" s="232">
        <v>53</v>
      </c>
      <c r="B360" s="233" t="s">
        <v>700</v>
      </c>
      <c r="C360" s="250" t="s">
        <v>701</v>
      </c>
      <c r="D360" s="234" t="s">
        <v>407</v>
      </c>
      <c r="E360" s="235">
        <v>115.81</v>
      </c>
      <c r="F360" s="236"/>
      <c r="G360" s="237">
        <f>ROUND(E360*F360,2)</f>
        <v>0</v>
      </c>
      <c r="H360" s="236"/>
      <c r="I360" s="237">
        <f>ROUND(E360*H360,2)</f>
        <v>0</v>
      </c>
      <c r="J360" s="236"/>
      <c r="K360" s="237">
        <f>ROUND(E360*J360,2)</f>
        <v>0</v>
      </c>
      <c r="L360" s="237">
        <v>12</v>
      </c>
      <c r="M360" s="237">
        <f>G360*(1+L360/100)</f>
        <v>0</v>
      </c>
      <c r="N360" s="235">
        <v>0.16383</v>
      </c>
      <c r="O360" s="235">
        <f>ROUND(E360*N360,2)</f>
        <v>18.97</v>
      </c>
      <c r="P360" s="235">
        <v>0</v>
      </c>
      <c r="Q360" s="235">
        <f>ROUND(E360*P360,2)</f>
        <v>0</v>
      </c>
      <c r="R360" s="237" t="s">
        <v>438</v>
      </c>
      <c r="S360" s="237" t="s">
        <v>292</v>
      </c>
      <c r="T360" s="238" t="s">
        <v>439</v>
      </c>
      <c r="U360" s="220">
        <v>0.69299999999999995</v>
      </c>
      <c r="V360" s="220">
        <f>ROUND(E360*U360,2)</f>
        <v>80.260000000000005</v>
      </c>
      <c r="W360" s="220"/>
      <c r="X360" s="220" t="s">
        <v>326</v>
      </c>
      <c r="Y360" s="220" t="s">
        <v>295</v>
      </c>
      <c r="Z360" s="210"/>
      <c r="AA360" s="210"/>
      <c r="AB360" s="210"/>
      <c r="AC360" s="210"/>
      <c r="AD360" s="210"/>
      <c r="AE360" s="210"/>
      <c r="AF360" s="210"/>
      <c r="AG360" s="210" t="s">
        <v>327</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2" x14ac:dyDescent="0.25">
      <c r="A361" s="217"/>
      <c r="B361" s="218"/>
      <c r="C361" s="266" t="s">
        <v>702</v>
      </c>
      <c r="D361" s="263"/>
      <c r="E361" s="263"/>
      <c r="F361" s="263"/>
      <c r="G361" s="263"/>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467</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5">
      <c r="A362" s="217"/>
      <c r="B362" s="218"/>
      <c r="C362" s="252" t="s">
        <v>488</v>
      </c>
      <c r="D362" s="241"/>
      <c r="E362" s="241"/>
      <c r="F362" s="241"/>
      <c r="G362" s="241"/>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298</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5">
      <c r="A363" s="217"/>
      <c r="B363" s="218"/>
      <c r="C363" s="265" t="s">
        <v>703</v>
      </c>
      <c r="D363" s="257"/>
      <c r="E363" s="258">
        <v>15.87</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395</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3" x14ac:dyDescent="0.25">
      <c r="A364" s="217"/>
      <c r="B364" s="218"/>
      <c r="C364" s="265" t="s">
        <v>704</v>
      </c>
      <c r="D364" s="257"/>
      <c r="E364" s="258">
        <v>4.07</v>
      </c>
      <c r="F364" s="220"/>
      <c r="G364" s="220"/>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395</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3" x14ac:dyDescent="0.25">
      <c r="A365" s="217"/>
      <c r="B365" s="218"/>
      <c r="C365" s="265" t="s">
        <v>705</v>
      </c>
      <c r="D365" s="257"/>
      <c r="E365" s="258">
        <v>18.48</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395</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3" x14ac:dyDescent="0.25">
      <c r="A366" s="217"/>
      <c r="B366" s="218"/>
      <c r="C366" s="265" t="s">
        <v>706</v>
      </c>
      <c r="D366" s="257"/>
      <c r="E366" s="258">
        <v>2.58</v>
      </c>
      <c r="F366" s="220"/>
      <c r="G366" s="220"/>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395</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3" x14ac:dyDescent="0.25">
      <c r="A367" s="217"/>
      <c r="B367" s="218"/>
      <c r="C367" s="265" t="s">
        <v>707</v>
      </c>
      <c r="D367" s="257"/>
      <c r="E367" s="258">
        <v>4.84</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395</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3" x14ac:dyDescent="0.25">
      <c r="A368" s="217"/>
      <c r="B368" s="218"/>
      <c r="C368" s="265" t="s">
        <v>708</v>
      </c>
      <c r="D368" s="257"/>
      <c r="E368" s="258">
        <v>8.2799999999999994</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395</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3" x14ac:dyDescent="0.25">
      <c r="A369" s="217"/>
      <c r="B369" s="218"/>
      <c r="C369" s="265" t="s">
        <v>709</v>
      </c>
      <c r="D369" s="257"/>
      <c r="E369" s="258">
        <v>9.66</v>
      </c>
      <c r="F369" s="220"/>
      <c r="G369" s="220"/>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395</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3" x14ac:dyDescent="0.25">
      <c r="A370" s="217"/>
      <c r="B370" s="218"/>
      <c r="C370" s="265" t="s">
        <v>710</v>
      </c>
      <c r="D370" s="257"/>
      <c r="E370" s="258">
        <v>10.08</v>
      </c>
      <c r="F370" s="220"/>
      <c r="G370" s="220"/>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395</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3" x14ac:dyDescent="0.25">
      <c r="A371" s="217"/>
      <c r="B371" s="218"/>
      <c r="C371" s="265" t="s">
        <v>711</v>
      </c>
      <c r="D371" s="257"/>
      <c r="E371" s="258">
        <v>10.5</v>
      </c>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395</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5">
      <c r="A372" s="217"/>
      <c r="B372" s="218"/>
      <c r="C372" s="265" t="s">
        <v>712</v>
      </c>
      <c r="D372" s="257"/>
      <c r="E372" s="258">
        <v>7.98</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395</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5">
      <c r="A373" s="217"/>
      <c r="B373" s="218"/>
      <c r="C373" s="265" t="s">
        <v>713</v>
      </c>
      <c r="D373" s="257"/>
      <c r="E373" s="258">
        <v>9.8699999999999992</v>
      </c>
      <c r="F373" s="220"/>
      <c r="G373" s="220"/>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395</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3" x14ac:dyDescent="0.25">
      <c r="A374" s="217"/>
      <c r="B374" s="218"/>
      <c r="C374" s="265" t="s">
        <v>714</v>
      </c>
      <c r="D374" s="257"/>
      <c r="E374" s="258">
        <v>2.13</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395</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3" x14ac:dyDescent="0.25">
      <c r="A375" s="217"/>
      <c r="B375" s="218"/>
      <c r="C375" s="265" t="s">
        <v>715</v>
      </c>
      <c r="D375" s="257"/>
      <c r="E375" s="258">
        <v>3.76</v>
      </c>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395</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5">
      <c r="A376" s="217"/>
      <c r="B376" s="218"/>
      <c r="C376" s="265" t="s">
        <v>716</v>
      </c>
      <c r="D376" s="257"/>
      <c r="E376" s="258">
        <v>2.44</v>
      </c>
      <c r="F376" s="220"/>
      <c r="G376" s="220"/>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395</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3" x14ac:dyDescent="0.25">
      <c r="A377" s="217"/>
      <c r="B377" s="218"/>
      <c r="C377" s="265" t="s">
        <v>717</v>
      </c>
      <c r="D377" s="257"/>
      <c r="E377" s="258">
        <v>5.27</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395</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ht="20.399999999999999" outlineLevel="1" x14ac:dyDescent="0.25">
      <c r="A378" s="232">
        <v>54</v>
      </c>
      <c r="B378" s="233" t="s">
        <v>718</v>
      </c>
      <c r="C378" s="250" t="s">
        <v>719</v>
      </c>
      <c r="D378" s="234" t="s">
        <v>407</v>
      </c>
      <c r="E378" s="235">
        <v>312.17</v>
      </c>
      <c r="F378" s="236"/>
      <c r="G378" s="237">
        <f>ROUND(E378*F378,2)</f>
        <v>0</v>
      </c>
      <c r="H378" s="236"/>
      <c r="I378" s="237">
        <f>ROUND(E378*H378,2)</f>
        <v>0</v>
      </c>
      <c r="J378" s="236"/>
      <c r="K378" s="237">
        <f>ROUND(E378*J378,2)</f>
        <v>0</v>
      </c>
      <c r="L378" s="237">
        <v>12</v>
      </c>
      <c r="M378" s="237">
        <f>G378*(1+L378/100)</f>
        <v>0</v>
      </c>
      <c r="N378" s="235">
        <v>0.18431</v>
      </c>
      <c r="O378" s="235">
        <f>ROUND(E378*N378,2)</f>
        <v>57.54</v>
      </c>
      <c r="P378" s="235">
        <v>0</v>
      </c>
      <c r="Q378" s="235">
        <f>ROUND(E378*P378,2)</f>
        <v>0</v>
      </c>
      <c r="R378" s="237" t="s">
        <v>438</v>
      </c>
      <c r="S378" s="237" t="s">
        <v>292</v>
      </c>
      <c r="T378" s="238" t="s">
        <v>439</v>
      </c>
      <c r="U378" s="220">
        <v>0.74399999999999999</v>
      </c>
      <c r="V378" s="220">
        <f>ROUND(E378*U378,2)</f>
        <v>232.25</v>
      </c>
      <c r="W378" s="220"/>
      <c r="X378" s="220" t="s">
        <v>326</v>
      </c>
      <c r="Y378" s="220" t="s">
        <v>295</v>
      </c>
      <c r="Z378" s="210"/>
      <c r="AA378" s="210"/>
      <c r="AB378" s="210"/>
      <c r="AC378" s="210"/>
      <c r="AD378" s="210"/>
      <c r="AE378" s="210"/>
      <c r="AF378" s="210"/>
      <c r="AG378" s="210" t="s">
        <v>327</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5">
      <c r="A379" s="217"/>
      <c r="B379" s="218"/>
      <c r="C379" s="266" t="s">
        <v>702</v>
      </c>
      <c r="D379" s="263"/>
      <c r="E379" s="263"/>
      <c r="F379" s="263"/>
      <c r="G379" s="263"/>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467</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2" x14ac:dyDescent="0.25">
      <c r="A380" s="217"/>
      <c r="B380" s="218"/>
      <c r="C380" s="252" t="s">
        <v>488</v>
      </c>
      <c r="D380" s="241"/>
      <c r="E380" s="241"/>
      <c r="F380" s="241"/>
      <c r="G380" s="241"/>
      <c r="H380" s="220"/>
      <c r="I380" s="220"/>
      <c r="J380" s="220"/>
      <c r="K380" s="220"/>
      <c r="L380" s="220"/>
      <c r="M380" s="220"/>
      <c r="N380" s="219"/>
      <c r="O380" s="219"/>
      <c r="P380" s="219"/>
      <c r="Q380" s="219"/>
      <c r="R380" s="220"/>
      <c r="S380" s="220"/>
      <c r="T380" s="220"/>
      <c r="U380" s="220"/>
      <c r="V380" s="220"/>
      <c r="W380" s="220"/>
      <c r="X380" s="220"/>
      <c r="Y380" s="220"/>
      <c r="Z380" s="210"/>
      <c r="AA380" s="210"/>
      <c r="AB380" s="210"/>
      <c r="AC380" s="210"/>
      <c r="AD380" s="210"/>
      <c r="AE380" s="210"/>
      <c r="AF380" s="210"/>
      <c r="AG380" s="210" t="s">
        <v>298</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5">
      <c r="A381" s="217"/>
      <c r="B381" s="218"/>
      <c r="C381" s="265" t="s">
        <v>720</v>
      </c>
      <c r="D381" s="257"/>
      <c r="E381" s="258">
        <v>23.09</v>
      </c>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395</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5">
      <c r="A382" s="217"/>
      <c r="B382" s="218"/>
      <c r="C382" s="265" t="s">
        <v>721</v>
      </c>
      <c r="D382" s="257"/>
      <c r="E382" s="258">
        <v>21.46</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395</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5">
      <c r="A383" s="217"/>
      <c r="B383" s="218"/>
      <c r="C383" s="265" t="s">
        <v>722</v>
      </c>
      <c r="D383" s="257"/>
      <c r="E383" s="258">
        <v>5.64</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395</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5">
      <c r="A384" s="217"/>
      <c r="B384" s="218"/>
      <c r="C384" s="265" t="s">
        <v>723</v>
      </c>
      <c r="D384" s="257"/>
      <c r="E384" s="258">
        <v>21.46</v>
      </c>
      <c r="F384" s="220"/>
      <c r="G384" s="220"/>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395</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3" x14ac:dyDescent="0.25">
      <c r="A385" s="217"/>
      <c r="B385" s="218"/>
      <c r="C385" s="265" t="s">
        <v>724</v>
      </c>
      <c r="D385" s="257"/>
      <c r="E385" s="258">
        <v>5.64</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395</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5">
      <c r="A386" s="217"/>
      <c r="B386" s="218"/>
      <c r="C386" s="265" t="s">
        <v>725</v>
      </c>
      <c r="D386" s="257"/>
      <c r="E386" s="258">
        <v>21.46</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395</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5">
      <c r="A387" s="217"/>
      <c r="B387" s="218"/>
      <c r="C387" s="265" t="s">
        <v>726</v>
      </c>
      <c r="D387" s="257"/>
      <c r="E387" s="258">
        <v>5.64</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395</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3" x14ac:dyDescent="0.25">
      <c r="A388" s="217"/>
      <c r="B388" s="218"/>
      <c r="C388" s="265" t="s">
        <v>727</v>
      </c>
      <c r="D388" s="257"/>
      <c r="E388" s="258">
        <v>28.35</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395</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3" x14ac:dyDescent="0.25">
      <c r="A389" s="217"/>
      <c r="B389" s="218"/>
      <c r="C389" s="265" t="s">
        <v>728</v>
      </c>
      <c r="D389" s="257"/>
      <c r="E389" s="258">
        <v>4.1900000000000004</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395</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5">
      <c r="A390" s="217"/>
      <c r="B390" s="218"/>
      <c r="C390" s="265" t="s">
        <v>729</v>
      </c>
      <c r="D390" s="257"/>
      <c r="E390" s="258">
        <v>35.549999999999997</v>
      </c>
      <c r="F390" s="220"/>
      <c r="G390" s="220"/>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395</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5">
      <c r="A391" s="217"/>
      <c r="B391" s="218"/>
      <c r="C391" s="265" t="s">
        <v>730</v>
      </c>
      <c r="D391" s="257"/>
      <c r="E391" s="258">
        <v>28</v>
      </c>
      <c r="F391" s="220"/>
      <c r="G391" s="220"/>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395</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3" x14ac:dyDescent="0.25">
      <c r="A392" s="217"/>
      <c r="B392" s="218"/>
      <c r="C392" s="265" t="s">
        <v>731</v>
      </c>
      <c r="D392" s="257"/>
      <c r="E392" s="258">
        <v>21.4</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395</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5">
      <c r="A393" s="217"/>
      <c r="B393" s="218"/>
      <c r="C393" s="265" t="s">
        <v>732</v>
      </c>
      <c r="D393" s="257"/>
      <c r="E393" s="258">
        <v>5.64</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395</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5">
      <c r="A394" s="217"/>
      <c r="B394" s="218"/>
      <c r="C394" s="265" t="s">
        <v>733</v>
      </c>
      <c r="D394" s="257"/>
      <c r="E394" s="258">
        <v>21.46</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395</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5">
      <c r="A395" s="217"/>
      <c r="B395" s="218"/>
      <c r="C395" s="265" t="s">
        <v>734</v>
      </c>
      <c r="D395" s="257"/>
      <c r="E395" s="258">
        <v>5.64</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395</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5">
      <c r="A396" s="217"/>
      <c r="B396" s="218"/>
      <c r="C396" s="265" t="s">
        <v>735</v>
      </c>
      <c r="D396" s="257"/>
      <c r="E396" s="258">
        <v>21.46</v>
      </c>
      <c r="F396" s="220"/>
      <c r="G396" s="220"/>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395</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3" x14ac:dyDescent="0.25">
      <c r="A397" s="217"/>
      <c r="B397" s="218"/>
      <c r="C397" s="265" t="s">
        <v>736</v>
      </c>
      <c r="D397" s="257"/>
      <c r="E397" s="258">
        <v>5.64</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395</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5">
      <c r="A398" s="217"/>
      <c r="B398" s="218"/>
      <c r="C398" s="265" t="s">
        <v>737</v>
      </c>
      <c r="D398" s="257"/>
      <c r="E398" s="258">
        <v>30.45</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395</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x14ac:dyDescent="0.25">
      <c r="A399" s="225" t="s">
        <v>287</v>
      </c>
      <c r="B399" s="226" t="s">
        <v>172</v>
      </c>
      <c r="C399" s="249" t="s">
        <v>173</v>
      </c>
      <c r="D399" s="227"/>
      <c r="E399" s="228"/>
      <c r="F399" s="229"/>
      <c r="G399" s="229">
        <f>SUMIF(AG400:AG409,"&lt;&gt;NOR",G400:G409)</f>
        <v>0</v>
      </c>
      <c r="H399" s="229"/>
      <c r="I399" s="229">
        <f>SUM(I400:I409)</f>
        <v>0</v>
      </c>
      <c r="J399" s="229"/>
      <c r="K399" s="229">
        <f>SUM(K400:K409)</f>
        <v>0</v>
      </c>
      <c r="L399" s="229"/>
      <c r="M399" s="229">
        <f>SUM(M400:M409)</f>
        <v>0</v>
      </c>
      <c r="N399" s="228"/>
      <c r="O399" s="228">
        <f>SUM(O400:O409)</f>
        <v>9.0000000000000011E-2</v>
      </c>
      <c r="P399" s="228"/>
      <c r="Q399" s="228">
        <f>SUM(Q400:Q409)</f>
        <v>0</v>
      </c>
      <c r="R399" s="229"/>
      <c r="S399" s="229"/>
      <c r="T399" s="230"/>
      <c r="U399" s="224"/>
      <c r="V399" s="224">
        <f>SUM(V400:V409)</f>
        <v>1.17</v>
      </c>
      <c r="W399" s="224"/>
      <c r="X399" s="224"/>
      <c r="Y399" s="224"/>
      <c r="AG399" t="s">
        <v>288</v>
      </c>
    </row>
    <row r="400" spans="1:60" outlineLevel="1" x14ac:dyDescent="0.25">
      <c r="A400" s="232">
        <v>55</v>
      </c>
      <c r="B400" s="233" t="s">
        <v>738</v>
      </c>
      <c r="C400" s="250" t="s">
        <v>739</v>
      </c>
      <c r="D400" s="234" t="s">
        <v>740</v>
      </c>
      <c r="E400" s="235">
        <v>3.3</v>
      </c>
      <c r="F400" s="236"/>
      <c r="G400" s="237">
        <f>ROUND(E400*F400,2)</f>
        <v>0</v>
      </c>
      <c r="H400" s="236"/>
      <c r="I400" s="237">
        <f>ROUND(E400*H400,2)</f>
        <v>0</v>
      </c>
      <c r="J400" s="236"/>
      <c r="K400" s="237">
        <f>ROUND(E400*J400,2)</f>
        <v>0</v>
      </c>
      <c r="L400" s="237">
        <v>12</v>
      </c>
      <c r="M400" s="237">
        <f>G400*(1+L400/100)</f>
        <v>0</v>
      </c>
      <c r="N400" s="235">
        <v>4.13E-3</v>
      </c>
      <c r="O400" s="235">
        <f>ROUND(E400*N400,2)</f>
        <v>0.01</v>
      </c>
      <c r="P400" s="235">
        <v>0</v>
      </c>
      <c r="Q400" s="235">
        <f>ROUND(E400*P400,2)</f>
        <v>0</v>
      </c>
      <c r="R400" s="237"/>
      <c r="S400" s="237" t="s">
        <v>325</v>
      </c>
      <c r="T400" s="238" t="s">
        <v>293</v>
      </c>
      <c r="U400" s="220">
        <v>0</v>
      </c>
      <c r="V400" s="220">
        <f>ROUND(E400*U400,2)</f>
        <v>0</v>
      </c>
      <c r="W400" s="220"/>
      <c r="X400" s="220" t="s">
        <v>607</v>
      </c>
      <c r="Y400" s="220" t="s">
        <v>295</v>
      </c>
      <c r="Z400" s="210"/>
      <c r="AA400" s="210"/>
      <c r="AB400" s="210"/>
      <c r="AC400" s="210"/>
      <c r="AD400" s="210"/>
      <c r="AE400" s="210"/>
      <c r="AF400" s="210"/>
      <c r="AG400" s="210" t="s">
        <v>608</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5">
      <c r="A401" s="217"/>
      <c r="B401" s="218"/>
      <c r="C401" s="265" t="s">
        <v>741</v>
      </c>
      <c r="D401" s="257"/>
      <c r="E401" s="258">
        <v>3.3</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395</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5">
      <c r="A402" s="232">
        <v>56</v>
      </c>
      <c r="B402" s="233" t="s">
        <v>742</v>
      </c>
      <c r="C402" s="250" t="s">
        <v>743</v>
      </c>
      <c r="D402" s="234" t="s">
        <v>437</v>
      </c>
      <c r="E402" s="235">
        <v>1</v>
      </c>
      <c r="F402" s="236"/>
      <c r="G402" s="237">
        <f>ROUND(E402*F402,2)</f>
        <v>0</v>
      </c>
      <c r="H402" s="236"/>
      <c r="I402" s="237">
        <f>ROUND(E402*H402,2)</f>
        <v>0</v>
      </c>
      <c r="J402" s="236"/>
      <c r="K402" s="237">
        <f>ROUND(E402*J402,2)</f>
        <v>0</v>
      </c>
      <c r="L402" s="237">
        <v>12</v>
      </c>
      <c r="M402" s="237">
        <f>G402*(1+L402/100)</f>
        <v>0</v>
      </c>
      <c r="N402" s="235">
        <v>1.8970000000000001E-2</v>
      </c>
      <c r="O402" s="235">
        <f>ROUND(E402*N402,2)</f>
        <v>0.02</v>
      </c>
      <c r="P402" s="235">
        <v>0</v>
      </c>
      <c r="Q402" s="235">
        <f>ROUND(E402*P402,2)</f>
        <v>0</v>
      </c>
      <c r="R402" s="237"/>
      <c r="S402" s="237" t="s">
        <v>325</v>
      </c>
      <c r="T402" s="238" t="s">
        <v>293</v>
      </c>
      <c r="U402" s="220">
        <v>0</v>
      </c>
      <c r="V402" s="220">
        <f>ROUND(E402*U402,2)</f>
        <v>0</v>
      </c>
      <c r="W402" s="220"/>
      <c r="X402" s="220" t="s">
        <v>326</v>
      </c>
      <c r="Y402" s="220" t="s">
        <v>295</v>
      </c>
      <c r="Z402" s="210"/>
      <c r="AA402" s="210"/>
      <c r="AB402" s="210"/>
      <c r="AC402" s="210"/>
      <c r="AD402" s="210"/>
      <c r="AE402" s="210"/>
      <c r="AF402" s="210"/>
      <c r="AG402" s="210" t="s">
        <v>327</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5">
      <c r="A403" s="217"/>
      <c r="B403" s="218"/>
      <c r="C403" s="265" t="s">
        <v>744</v>
      </c>
      <c r="D403" s="257"/>
      <c r="E403" s="258">
        <v>1</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395</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5">
      <c r="A404" s="232">
        <v>57</v>
      </c>
      <c r="B404" s="233" t="s">
        <v>745</v>
      </c>
      <c r="C404" s="250" t="s">
        <v>746</v>
      </c>
      <c r="D404" s="234" t="s">
        <v>437</v>
      </c>
      <c r="E404" s="235">
        <v>2</v>
      </c>
      <c r="F404" s="236"/>
      <c r="G404" s="237">
        <f>ROUND(E404*F404,2)</f>
        <v>0</v>
      </c>
      <c r="H404" s="236"/>
      <c r="I404" s="237">
        <f>ROUND(E404*H404,2)</f>
        <v>0</v>
      </c>
      <c r="J404" s="236"/>
      <c r="K404" s="237">
        <f>ROUND(E404*J404,2)</f>
        <v>0</v>
      </c>
      <c r="L404" s="237">
        <v>12</v>
      </c>
      <c r="M404" s="237">
        <f>G404*(1+L404/100)</f>
        <v>0</v>
      </c>
      <c r="N404" s="235">
        <v>1.8970000000000001E-2</v>
      </c>
      <c r="O404" s="235">
        <f>ROUND(E404*N404,2)</f>
        <v>0.04</v>
      </c>
      <c r="P404" s="235">
        <v>0</v>
      </c>
      <c r="Q404" s="235">
        <f>ROUND(E404*P404,2)</f>
        <v>0</v>
      </c>
      <c r="R404" s="237"/>
      <c r="S404" s="237" t="s">
        <v>325</v>
      </c>
      <c r="T404" s="238" t="s">
        <v>293</v>
      </c>
      <c r="U404" s="220">
        <v>0</v>
      </c>
      <c r="V404" s="220">
        <f>ROUND(E404*U404,2)</f>
        <v>0</v>
      </c>
      <c r="W404" s="220"/>
      <c r="X404" s="220" t="s">
        <v>326</v>
      </c>
      <c r="Y404" s="220" t="s">
        <v>295</v>
      </c>
      <c r="Z404" s="210"/>
      <c r="AA404" s="210"/>
      <c r="AB404" s="210"/>
      <c r="AC404" s="210"/>
      <c r="AD404" s="210"/>
      <c r="AE404" s="210"/>
      <c r="AF404" s="210"/>
      <c r="AG404" s="210" t="s">
        <v>327</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2" x14ac:dyDescent="0.25">
      <c r="A405" s="217"/>
      <c r="B405" s="218"/>
      <c r="C405" s="265" t="s">
        <v>747</v>
      </c>
      <c r="D405" s="257"/>
      <c r="E405" s="258">
        <v>1</v>
      </c>
      <c r="F405" s="220"/>
      <c r="G405" s="220"/>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395</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5">
      <c r="A406" s="217"/>
      <c r="B406" s="218"/>
      <c r="C406" s="265" t="s">
        <v>748</v>
      </c>
      <c r="D406" s="257"/>
      <c r="E406" s="258">
        <v>1</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395</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5">
      <c r="A407" s="232">
        <v>58</v>
      </c>
      <c r="B407" s="233" t="s">
        <v>749</v>
      </c>
      <c r="C407" s="250" t="s">
        <v>750</v>
      </c>
      <c r="D407" s="234" t="s">
        <v>389</v>
      </c>
      <c r="E407" s="235">
        <v>3.3</v>
      </c>
      <c r="F407" s="236"/>
      <c r="G407" s="237">
        <f>ROUND(E407*F407,2)</f>
        <v>0</v>
      </c>
      <c r="H407" s="236"/>
      <c r="I407" s="237">
        <f>ROUND(E407*H407,2)</f>
        <v>0</v>
      </c>
      <c r="J407" s="236"/>
      <c r="K407" s="237">
        <f>ROUND(E407*J407,2)</f>
        <v>0</v>
      </c>
      <c r="L407" s="237">
        <v>12</v>
      </c>
      <c r="M407" s="237">
        <f>G407*(1+L407/100)</f>
        <v>0</v>
      </c>
      <c r="N407" s="235">
        <v>6.6499999999999997E-3</v>
      </c>
      <c r="O407" s="235">
        <f>ROUND(E407*N407,2)</f>
        <v>0.02</v>
      </c>
      <c r="P407" s="235">
        <v>0</v>
      </c>
      <c r="Q407" s="235">
        <f>ROUND(E407*P407,2)</f>
        <v>0</v>
      </c>
      <c r="R407" s="237" t="s">
        <v>438</v>
      </c>
      <c r="S407" s="237" t="s">
        <v>292</v>
      </c>
      <c r="T407" s="238" t="s">
        <v>439</v>
      </c>
      <c r="U407" s="220">
        <v>0.35499999999999998</v>
      </c>
      <c r="V407" s="220">
        <f>ROUND(E407*U407,2)</f>
        <v>1.17</v>
      </c>
      <c r="W407" s="220"/>
      <c r="X407" s="220" t="s">
        <v>326</v>
      </c>
      <c r="Y407" s="220" t="s">
        <v>295</v>
      </c>
      <c r="Z407" s="210"/>
      <c r="AA407" s="210"/>
      <c r="AB407" s="210"/>
      <c r="AC407" s="210"/>
      <c r="AD407" s="210"/>
      <c r="AE407" s="210"/>
      <c r="AF407" s="210"/>
      <c r="AG407" s="210" t="s">
        <v>327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2" x14ac:dyDescent="0.25">
      <c r="A408" s="217"/>
      <c r="B408" s="218"/>
      <c r="C408" s="266" t="s">
        <v>751</v>
      </c>
      <c r="D408" s="263"/>
      <c r="E408" s="263"/>
      <c r="F408" s="263"/>
      <c r="G408" s="263"/>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467</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40" t="str">
        <f>C408</f>
        <v>na montážní pěnu, zapravení omítky pod parapetem, těsnění spáry mezi parapetem a rámem okna, dodávka silikonu.</v>
      </c>
      <c r="BB408" s="210"/>
      <c r="BC408" s="210"/>
      <c r="BD408" s="210"/>
      <c r="BE408" s="210"/>
      <c r="BF408" s="210"/>
      <c r="BG408" s="210"/>
      <c r="BH408" s="210"/>
    </row>
    <row r="409" spans="1:60" outlineLevel="2" x14ac:dyDescent="0.25">
      <c r="A409" s="217"/>
      <c r="B409" s="218"/>
      <c r="C409" s="265" t="s">
        <v>741</v>
      </c>
      <c r="D409" s="257"/>
      <c r="E409" s="258">
        <v>3.3</v>
      </c>
      <c r="F409" s="220"/>
      <c r="G409" s="220"/>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395</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x14ac:dyDescent="0.25">
      <c r="A410" s="225" t="s">
        <v>287</v>
      </c>
      <c r="B410" s="226" t="s">
        <v>193</v>
      </c>
      <c r="C410" s="249" t="s">
        <v>194</v>
      </c>
      <c r="D410" s="227"/>
      <c r="E410" s="228"/>
      <c r="F410" s="229"/>
      <c r="G410" s="229">
        <f>SUMIF(AG411:AG512,"&lt;&gt;NOR",G411:G512)</f>
        <v>0</v>
      </c>
      <c r="H410" s="229"/>
      <c r="I410" s="229">
        <f>SUM(I411:I512)</f>
        <v>0</v>
      </c>
      <c r="J410" s="229"/>
      <c r="K410" s="229">
        <f>SUM(K411:K512)</f>
        <v>0</v>
      </c>
      <c r="L410" s="229"/>
      <c r="M410" s="229">
        <f>SUM(M411:M512)</f>
        <v>0</v>
      </c>
      <c r="N410" s="228"/>
      <c r="O410" s="228">
        <f>SUM(O411:O512)</f>
        <v>8.7499999999999982</v>
      </c>
      <c r="P410" s="228"/>
      <c r="Q410" s="228">
        <f>SUM(Q411:Q512)</f>
        <v>0</v>
      </c>
      <c r="R410" s="229"/>
      <c r="S410" s="229"/>
      <c r="T410" s="230"/>
      <c r="U410" s="224"/>
      <c r="V410" s="224">
        <f>SUM(V411:V512)</f>
        <v>542.32000000000005</v>
      </c>
      <c r="W410" s="224"/>
      <c r="X410" s="224"/>
      <c r="Y410" s="224"/>
      <c r="AG410" t="s">
        <v>288</v>
      </c>
    </row>
    <row r="411" spans="1:60" ht="30.6" outlineLevel="1" x14ac:dyDescent="0.25">
      <c r="A411" s="232">
        <v>59</v>
      </c>
      <c r="B411" s="233" t="s">
        <v>752</v>
      </c>
      <c r="C411" s="250" t="s">
        <v>753</v>
      </c>
      <c r="D411" s="234" t="s">
        <v>407</v>
      </c>
      <c r="E411" s="235">
        <v>746.34500000000003</v>
      </c>
      <c r="F411" s="236"/>
      <c r="G411" s="237">
        <f>ROUND(E411*F411,2)</f>
        <v>0</v>
      </c>
      <c r="H411" s="236"/>
      <c r="I411" s="237">
        <f>ROUND(E411*H411,2)</f>
        <v>0</v>
      </c>
      <c r="J411" s="236"/>
      <c r="K411" s="237">
        <f>ROUND(E411*J411,2)</f>
        <v>0</v>
      </c>
      <c r="L411" s="237">
        <v>12</v>
      </c>
      <c r="M411" s="237">
        <f>G411*(1+L411/100)</f>
        <v>0</v>
      </c>
      <c r="N411" s="235">
        <v>4.4000000000000003E-3</v>
      </c>
      <c r="O411" s="235">
        <f>ROUND(E411*N411,2)</f>
        <v>3.28</v>
      </c>
      <c r="P411" s="235">
        <v>0</v>
      </c>
      <c r="Q411" s="235">
        <f>ROUND(E411*P411,2)</f>
        <v>0</v>
      </c>
      <c r="R411" s="237" t="s">
        <v>606</v>
      </c>
      <c r="S411" s="237" t="s">
        <v>292</v>
      </c>
      <c r="T411" s="238" t="s">
        <v>439</v>
      </c>
      <c r="U411" s="220">
        <v>0</v>
      </c>
      <c r="V411" s="220">
        <f>ROUND(E411*U411,2)</f>
        <v>0</v>
      </c>
      <c r="W411" s="220"/>
      <c r="X411" s="220" t="s">
        <v>607</v>
      </c>
      <c r="Y411" s="220" t="s">
        <v>295</v>
      </c>
      <c r="Z411" s="210"/>
      <c r="AA411" s="210"/>
      <c r="AB411" s="210"/>
      <c r="AC411" s="210"/>
      <c r="AD411" s="210"/>
      <c r="AE411" s="210"/>
      <c r="AF411" s="210"/>
      <c r="AG411" s="210" t="s">
        <v>608</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5">
      <c r="A412" s="217"/>
      <c r="B412" s="218"/>
      <c r="C412" s="265" t="s">
        <v>754</v>
      </c>
      <c r="D412" s="257"/>
      <c r="E412" s="258">
        <v>550.505</v>
      </c>
      <c r="F412" s="220"/>
      <c r="G412" s="220"/>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395</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3" x14ac:dyDescent="0.25">
      <c r="A413" s="217"/>
      <c r="B413" s="218"/>
      <c r="C413" s="265" t="s">
        <v>755</v>
      </c>
      <c r="D413" s="257"/>
      <c r="E413" s="258">
        <v>130.56</v>
      </c>
      <c r="F413" s="220"/>
      <c r="G413" s="220"/>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395</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3" x14ac:dyDescent="0.25">
      <c r="A414" s="217"/>
      <c r="B414" s="218"/>
      <c r="C414" s="265" t="s">
        <v>756</v>
      </c>
      <c r="D414" s="257"/>
      <c r="E414" s="258">
        <v>65.28</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395</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ht="20.399999999999999" outlineLevel="1" x14ac:dyDescent="0.25">
      <c r="A415" s="232">
        <v>60</v>
      </c>
      <c r="B415" s="233" t="s">
        <v>757</v>
      </c>
      <c r="C415" s="250" t="s">
        <v>758</v>
      </c>
      <c r="D415" s="234" t="s">
        <v>407</v>
      </c>
      <c r="E415" s="235">
        <v>746.34500000000003</v>
      </c>
      <c r="F415" s="236"/>
      <c r="G415" s="237">
        <f>ROUND(E415*F415,2)</f>
        <v>0</v>
      </c>
      <c r="H415" s="236"/>
      <c r="I415" s="237">
        <f>ROUND(E415*H415,2)</f>
        <v>0</v>
      </c>
      <c r="J415" s="236"/>
      <c r="K415" s="237">
        <f>ROUND(E415*J415,2)</f>
        <v>0</v>
      </c>
      <c r="L415" s="237">
        <v>12</v>
      </c>
      <c r="M415" s="237">
        <f>G415*(1+L415/100)</f>
        <v>0</v>
      </c>
      <c r="N415" s="235">
        <v>4.4999999999999997E-3</v>
      </c>
      <c r="O415" s="235">
        <f>ROUND(E415*N415,2)</f>
        <v>3.36</v>
      </c>
      <c r="P415" s="235">
        <v>0</v>
      </c>
      <c r="Q415" s="235">
        <f>ROUND(E415*P415,2)</f>
        <v>0</v>
      </c>
      <c r="R415" s="237" t="s">
        <v>606</v>
      </c>
      <c r="S415" s="237" t="s">
        <v>292</v>
      </c>
      <c r="T415" s="238" t="s">
        <v>439</v>
      </c>
      <c r="U415" s="220">
        <v>0</v>
      </c>
      <c r="V415" s="220">
        <f>ROUND(E415*U415,2)</f>
        <v>0</v>
      </c>
      <c r="W415" s="220"/>
      <c r="X415" s="220" t="s">
        <v>607</v>
      </c>
      <c r="Y415" s="220" t="s">
        <v>295</v>
      </c>
      <c r="Z415" s="210"/>
      <c r="AA415" s="210"/>
      <c r="AB415" s="210"/>
      <c r="AC415" s="210"/>
      <c r="AD415" s="210"/>
      <c r="AE415" s="210"/>
      <c r="AF415" s="210"/>
      <c r="AG415" s="210" t="s">
        <v>608</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5">
      <c r="A416" s="217"/>
      <c r="B416" s="218"/>
      <c r="C416" s="265" t="s">
        <v>754</v>
      </c>
      <c r="D416" s="257"/>
      <c r="E416" s="258">
        <v>550.505</v>
      </c>
      <c r="F416" s="220"/>
      <c r="G416" s="220"/>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395</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3" x14ac:dyDescent="0.25">
      <c r="A417" s="217"/>
      <c r="B417" s="218"/>
      <c r="C417" s="265" t="s">
        <v>755</v>
      </c>
      <c r="D417" s="257"/>
      <c r="E417" s="258">
        <v>130.56</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395</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3" x14ac:dyDescent="0.25">
      <c r="A418" s="217"/>
      <c r="B418" s="218"/>
      <c r="C418" s="265" t="s">
        <v>756</v>
      </c>
      <c r="D418" s="257"/>
      <c r="E418" s="258">
        <v>65.28</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395</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ht="20.399999999999999" outlineLevel="1" x14ac:dyDescent="0.25">
      <c r="A419" s="232">
        <v>61</v>
      </c>
      <c r="B419" s="233" t="s">
        <v>759</v>
      </c>
      <c r="C419" s="250" t="s">
        <v>760</v>
      </c>
      <c r="D419" s="234" t="s">
        <v>407</v>
      </c>
      <c r="E419" s="235">
        <v>478.7</v>
      </c>
      <c r="F419" s="236"/>
      <c r="G419" s="237">
        <f>ROUND(E419*F419,2)</f>
        <v>0</v>
      </c>
      <c r="H419" s="236"/>
      <c r="I419" s="237">
        <f>ROUND(E419*H419,2)</f>
        <v>0</v>
      </c>
      <c r="J419" s="236"/>
      <c r="K419" s="237">
        <f>ROUND(E419*J419,2)</f>
        <v>0</v>
      </c>
      <c r="L419" s="237">
        <v>12</v>
      </c>
      <c r="M419" s="237">
        <f>G419*(1+L419/100)</f>
        <v>0</v>
      </c>
      <c r="N419" s="235">
        <v>3.3E-4</v>
      </c>
      <c r="O419" s="235">
        <f>ROUND(E419*N419,2)</f>
        <v>0.16</v>
      </c>
      <c r="P419" s="235">
        <v>0</v>
      </c>
      <c r="Q419" s="235">
        <f>ROUND(E419*P419,2)</f>
        <v>0</v>
      </c>
      <c r="R419" s="237" t="s">
        <v>761</v>
      </c>
      <c r="S419" s="237" t="s">
        <v>292</v>
      </c>
      <c r="T419" s="238" t="s">
        <v>439</v>
      </c>
      <c r="U419" s="220">
        <v>2.75E-2</v>
      </c>
      <c r="V419" s="220">
        <f>ROUND(E419*U419,2)</f>
        <v>13.16</v>
      </c>
      <c r="W419" s="220"/>
      <c r="X419" s="220" t="s">
        <v>326</v>
      </c>
      <c r="Y419" s="220" t="s">
        <v>295</v>
      </c>
      <c r="Z419" s="210"/>
      <c r="AA419" s="210"/>
      <c r="AB419" s="210"/>
      <c r="AC419" s="210"/>
      <c r="AD419" s="210"/>
      <c r="AE419" s="210"/>
      <c r="AF419" s="210"/>
      <c r="AG419" s="210" t="s">
        <v>692</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5">
      <c r="A420" s="217"/>
      <c r="B420" s="218"/>
      <c r="C420" s="265" t="s">
        <v>762</v>
      </c>
      <c r="D420" s="257"/>
      <c r="E420" s="258">
        <v>478.7</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395</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30.6" outlineLevel="1" x14ac:dyDescent="0.25">
      <c r="A421" s="232">
        <v>62</v>
      </c>
      <c r="B421" s="233" t="s">
        <v>763</v>
      </c>
      <c r="C421" s="250" t="s">
        <v>764</v>
      </c>
      <c r="D421" s="234" t="s">
        <v>407</v>
      </c>
      <c r="E421" s="235">
        <v>163.19999999999999</v>
      </c>
      <c r="F421" s="236"/>
      <c r="G421" s="237">
        <f>ROUND(E421*F421,2)</f>
        <v>0</v>
      </c>
      <c r="H421" s="236"/>
      <c r="I421" s="237">
        <f>ROUND(E421*H421,2)</f>
        <v>0</v>
      </c>
      <c r="J421" s="236"/>
      <c r="K421" s="237">
        <f>ROUND(E421*J421,2)</f>
        <v>0</v>
      </c>
      <c r="L421" s="237">
        <v>12</v>
      </c>
      <c r="M421" s="237">
        <f>G421*(1+L421/100)</f>
        <v>0</v>
      </c>
      <c r="N421" s="235">
        <v>5.1999999999999995E-4</v>
      </c>
      <c r="O421" s="235">
        <f>ROUND(E421*N421,2)</f>
        <v>0.08</v>
      </c>
      <c r="P421" s="235">
        <v>0</v>
      </c>
      <c r="Q421" s="235">
        <f>ROUND(E421*P421,2)</f>
        <v>0</v>
      </c>
      <c r="R421" s="237" t="s">
        <v>761</v>
      </c>
      <c r="S421" s="237" t="s">
        <v>292</v>
      </c>
      <c r="T421" s="238" t="s">
        <v>439</v>
      </c>
      <c r="U421" s="220">
        <v>4.9000000000000002E-2</v>
      </c>
      <c r="V421" s="220">
        <f>ROUND(E421*U421,2)</f>
        <v>8</v>
      </c>
      <c r="W421" s="220"/>
      <c r="X421" s="220" t="s">
        <v>326</v>
      </c>
      <c r="Y421" s="220" t="s">
        <v>295</v>
      </c>
      <c r="Z421" s="210"/>
      <c r="AA421" s="210"/>
      <c r="AB421" s="210"/>
      <c r="AC421" s="210"/>
      <c r="AD421" s="210"/>
      <c r="AE421" s="210"/>
      <c r="AF421" s="210"/>
      <c r="AG421" s="210" t="s">
        <v>692</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5">
      <c r="A422" s="217"/>
      <c r="B422" s="218"/>
      <c r="C422" s="265" t="s">
        <v>765</v>
      </c>
      <c r="D422" s="257"/>
      <c r="E422" s="258">
        <v>108.8</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395</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5">
      <c r="A423" s="217"/>
      <c r="B423" s="218"/>
      <c r="C423" s="265" t="s">
        <v>766</v>
      </c>
      <c r="D423" s="257"/>
      <c r="E423" s="258">
        <v>54.4</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395</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ht="20.399999999999999" outlineLevel="1" x14ac:dyDescent="0.25">
      <c r="A424" s="232">
        <v>63</v>
      </c>
      <c r="B424" s="233" t="s">
        <v>767</v>
      </c>
      <c r="C424" s="250" t="s">
        <v>768</v>
      </c>
      <c r="D424" s="234" t="s">
        <v>407</v>
      </c>
      <c r="E424" s="235">
        <v>478.7</v>
      </c>
      <c r="F424" s="236"/>
      <c r="G424" s="237">
        <f>ROUND(E424*F424,2)</f>
        <v>0</v>
      </c>
      <c r="H424" s="236"/>
      <c r="I424" s="237">
        <f>ROUND(E424*H424,2)</f>
        <v>0</v>
      </c>
      <c r="J424" s="236"/>
      <c r="K424" s="237">
        <f>ROUND(E424*J424,2)</f>
        <v>0</v>
      </c>
      <c r="L424" s="237">
        <v>12</v>
      </c>
      <c r="M424" s="237">
        <f>G424*(1+L424/100)</f>
        <v>0</v>
      </c>
      <c r="N424" s="235">
        <v>8.1999999999999998E-4</v>
      </c>
      <c r="O424" s="235">
        <f>ROUND(E424*N424,2)</f>
        <v>0.39</v>
      </c>
      <c r="P424" s="235">
        <v>0</v>
      </c>
      <c r="Q424" s="235">
        <f>ROUND(E424*P424,2)</f>
        <v>0</v>
      </c>
      <c r="R424" s="237" t="s">
        <v>761</v>
      </c>
      <c r="S424" s="237" t="s">
        <v>292</v>
      </c>
      <c r="T424" s="238" t="s">
        <v>439</v>
      </c>
      <c r="U424" s="220">
        <v>0.45982000000000001</v>
      </c>
      <c r="V424" s="220">
        <f>ROUND(E424*U424,2)</f>
        <v>220.12</v>
      </c>
      <c r="W424" s="220"/>
      <c r="X424" s="220" t="s">
        <v>326</v>
      </c>
      <c r="Y424" s="220" t="s">
        <v>295</v>
      </c>
      <c r="Z424" s="210"/>
      <c r="AA424" s="210"/>
      <c r="AB424" s="210"/>
      <c r="AC424" s="210"/>
      <c r="AD424" s="210"/>
      <c r="AE424" s="210"/>
      <c r="AF424" s="210"/>
      <c r="AG424" s="210" t="s">
        <v>692</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2" x14ac:dyDescent="0.25">
      <c r="A425" s="217"/>
      <c r="B425" s="218"/>
      <c r="C425" s="265" t="s">
        <v>762</v>
      </c>
      <c r="D425" s="257"/>
      <c r="E425" s="258">
        <v>478.7</v>
      </c>
      <c r="F425" s="220"/>
      <c r="G425" s="220"/>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395</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20.399999999999999" outlineLevel="1" x14ac:dyDescent="0.25">
      <c r="A426" s="232">
        <v>64</v>
      </c>
      <c r="B426" s="233" t="s">
        <v>769</v>
      </c>
      <c r="C426" s="250" t="s">
        <v>770</v>
      </c>
      <c r="D426" s="234" t="s">
        <v>407</v>
      </c>
      <c r="E426" s="235">
        <v>163.19999999999999</v>
      </c>
      <c r="F426" s="236"/>
      <c r="G426" s="237">
        <f>ROUND(E426*F426,2)</f>
        <v>0</v>
      </c>
      <c r="H426" s="236"/>
      <c r="I426" s="237">
        <f>ROUND(E426*H426,2)</f>
        <v>0</v>
      </c>
      <c r="J426" s="236"/>
      <c r="K426" s="237">
        <f>ROUND(E426*J426,2)</f>
        <v>0</v>
      </c>
      <c r="L426" s="237">
        <v>12</v>
      </c>
      <c r="M426" s="237">
        <f>G426*(1+L426/100)</f>
        <v>0</v>
      </c>
      <c r="N426" s="235">
        <v>9.8999999999999999E-4</v>
      </c>
      <c r="O426" s="235">
        <f>ROUND(E426*N426,2)</f>
        <v>0.16</v>
      </c>
      <c r="P426" s="235">
        <v>0</v>
      </c>
      <c r="Q426" s="235">
        <f>ROUND(E426*P426,2)</f>
        <v>0</v>
      </c>
      <c r="R426" s="237" t="s">
        <v>761</v>
      </c>
      <c r="S426" s="237" t="s">
        <v>292</v>
      </c>
      <c r="T426" s="238" t="s">
        <v>439</v>
      </c>
      <c r="U426" s="220">
        <v>0.53200000000000003</v>
      </c>
      <c r="V426" s="220">
        <f>ROUND(E426*U426,2)</f>
        <v>86.82</v>
      </c>
      <c r="W426" s="220"/>
      <c r="X426" s="220" t="s">
        <v>326</v>
      </c>
      <c r="Y426" s="220" t="s">
        <v>295</v>
      </c>
      <c r="Z426" s="210"/>
      <c r="AA426" s="210"/>
      <c r="AB426" s="210"/>
      <c r="AC426" s="210"/>
      <c r="AD426" s="210"/>
      <c r="AE426" s="210"/>
      <c r="AF426" s="210"/>
      <c r="AG426" s="210" t="s">
        <v>692</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2" x14ac:dyDescent="0.25">
      <c r="A427" s="217"/>
      <c r="B427" s="218"/>
      <c r="C427" s="265" t="s">
        <v>765</v>
      </c>
      <c r="D427" s="257"/>
      <c r="E427" s="258">
        <v>108.8</v>
      </c>
      <c r="F427" s="220"/>
      <c r="G427" s="220"/>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395</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3" x14ac:dyDescent="0.25">
      <c r="A428" s="217"/>
      <c r="B428" s="218"/>
      <c r="C428" s="265" t="s">
        <v>766</v>
      </c>
      <c r="D428" s="257"/>
      <c r="E428" s="258">
        <v>54.4</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395</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5">
      <c r="A429" s="232">
        <v>65</v>
      </c>
      <c r="B429" s="233" t="s">
        <v>771</v>
      </c>
      <c r="C429" s="250" t="s">
        <v>772</v>
      </c>
      <c r="D429" s="234" t="s">
        <v>407</v>
      </c>
      <c r="E429" s="235">
        <v>302.58</v>
      </c>
      <c r="F429" s="236"/>
      <c r="G429" s="237">
        <f>ROUND(E429*F429,2)</f>
        <v>0</v>
      </c>
      <c r="H429" s="236"/>
      <c r="I429" s="237">
        <f>ROUND(E429*H429,2)</f>
        <v>0</v>
      </c>
      <c r="J429" s="236"/>
      <c r="K429" s="237">
        <f>ROUND(E429*J429,2)</f>
        <v>0</v>
      </c>
      <c r="L429" s="237">
        <v>12</v>
      </c>
      <c r="M429" s="237">
        <f>G429*(1+L429/100)</f>
        <v>0</v>
      </c>
      <c r="N429" s="235">
        <v>3.8999999999999999E-4</v>
      </c>
      <c r="O429" s="235">
        <f>ROUND(E429*N429,2)</f>
        <v>0.12</v>
      </c>
      <c r="P429" s="235">
        <v>0</v>
      </c>
      <c r="Q429" s="235">
        <f>ROUND(E429*P429,2)</f>
        <v>0</v>
      </c>
      <c r="R429" s="237" t="s">
        <v>761</v>
      </c>
      <c r="S429" s="237" t="s">
        <v>292</v>
      </c>
      <c r="T429" s="238" t="s">
        <v>439</v>
      </c>
      <c r="U429" s="220">
        <v>9.5000000000000001E-2</v>
      </c>
      <c r="V429" s="220">
        <f>ROUND(E429*U429,2)</f>
        <v>28.75</v>
      </c>
      <c r="W429" s="220"/>
      <c r="X429" s="220" t="s">
        <v>326</v>
      </c>
      <c r="Y429" s="220" t="s">
        <v>295</v>
      </c>
      <c r="Z429" s="210"/>
      <c r="AA429" s="210"/>
      <c r="AB429" s="210"/>
      <c r="AC429" s="210"/>
      <c r="AD429" s="210"/>
      <c r="AE429" s="210"/>
      <c r="AF429" s="210"/>
      <c r="AG429" s="210" t="s">
        <v>692</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5">
      <c r="A430" s="217"/>
      <c r="B430" s="218"/>
      <c r="C430" s="265" t="s">
        <v>722</v>
      </c>
      <c r="D430" s="257"/>
      <c r="E430" s="258">
        <v>5.64</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395</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5">
      <c r="A431" s="217"/>
      <c r="B431" s="218"/>
      <c r="C431" s="265" t="s">
        <v>724</v>
      </c>
      <c r="D431" s="257"/>
      <c r="E431" s="258">
        <v>5.64</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395</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5">
      <c r="A432" s="217"/>
      <c r="B432" s="218"/>
      <c r="C432" s="265" t="s">
        <v>726</v>
      </c>
      <c r="D432" s="257"/>
      <c r="E432" s="258">
        <v>5.64</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395</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3" x14ac:dyDescent="0.25">
      <c r="A433" s="217"/>
      <c r="B433" s="218"/>
      <c r="C433" s="265" t="s">
        <v>728</v>
      </c>
      <c r="D433" s="257"/>
      <c r="E433" s="258">
        <v>4.1900000000000004</v>
      </c>
      <c r="F433" s="220"/>
      <c r="G433" s="220"/>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395</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3" x14ac:dyDescent="0.25">
      <c r="A434" s="217"/>
      <c r="B434" s="218"/>
      <c r="C434" s="265" t="s">
        <v>708</v>
      </c>
      <c r="D434" s="257"/>
      <c r="E434" s="258">
        <v>8.2799999999999994</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395</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3" x14ac:dyDescent="0.25">
      <c r="A435" s="217"/>
      <c r="B435" s="218"/>
      <c r="C435" s="265" t="s">
        <v>732</v>
      </c>
      <c r="D435" s="257"/>
      <c r="E435" s="258">
        <v>5.64</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395</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3" x14ac:dyDescent="0.25">
      <c r="A436" s="217"/>
      <c r="B436" s="218"/>
      <c r="C436" s="265" t="s">
        <v>734</v>
      </c>
      <c r="D436" s="257"/>
      <c r="E436" s="258">
        <v>5.64</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395</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5">
      <c r="A437" s="217"/>
      <c r="B437" s="218"/>
      <c r="C437" s="265" t="s">
        <v>736</v>
      </c>
      <c r="D437" s="257"/>
      <c r="E437" s="258">
        <v>5.64</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395</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3" x14ac:dyDescent="0.25">
      <c r="A438" s="217"/>
      <c r="B438" s="218"/>
      <c r="C438" s="265" t="s">
        <v>709</v>
      </c>
      <c r="D438" s="257"/>
      <c r="E438" s="258">
        <v>9.66</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395</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3" x14ac:dyDescent="0.25">
      <c r="A439" s="217"/>
      <c r="B439" s="218"/>
      <c r="C439" s="265" t="s">
        <v>710</v>
      </c>
      <c r="D439" s="257"/>
      <c r="E439" s="258">
        <v>10.08</v>
      </c>
      <c r="F439" s="220"/>
      <c r="G439" s="220"/>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395</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3" x14ac:dyDescent="0.25">
      <c r="A440" s="217"/>
      <c r="B440" s="218"/>
      <c r="C440" s="265" t="s">
        <v>711</v>
      </c>
      <c r="D440" s="257"/>
      <c r="E440" s="258">
        <v>10.5</v>
      </c>
      <c r="F440" s="220"/>
      <c r="G440" s="220"/>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395</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5">
      <c r="A441" s="217"/>
      <c r="B441" s="218"/>
      <c r="C441" s="265" t="s">
        <v>713</v>
      </c>
      <c r="D441" s="257"/>
      <c r="E441" s="258">
        <v>9.8699999999999992</v>
      </c>
      <c r="F441" s="220"/>
      <c r="G441" s="220"/>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395</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5">
      <c r="A442" s="217"/>
      <c r="B442" s="218"/>
      <c r="C442" s="265" t="s">
        <v>714</v>
      </c>
      <c r="D442" s="257"/>
      <c r="E442" s="258">
        <v>2.13</v>
      </c>
      <c r="F442" s="220"/>
      <c r="G442" s="220"/>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395</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3" x14ac:dyDescent="0.25">
      <c r="A443" s="217"/>
      <c r="B443" s="218"/>
      <c r="C443" s="265" t="s">
        <v>715</v>
      </c>
      <c r="D443" s="257"/>
      <c r="E443" s="258">
        <v>3.76</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395</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3" x14ac:dyDescent="0.25">
      <c r="A444" s="217"/>
      <c r="B444" s="218"/>
      <c r="C444" s="265" t="s">
        <v>716</v>
      </c>
      <c r="D444" s="257"/>
      <c r="E444" s="258">
        <v>2.44</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395</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3" x14ac:dyDescent="0.25">
      <c r="A445" s="217"/>
      <c r="B445" s="218"/>
      <c r="C445" s="265" t="s">
        <v>717</v>
      </c>
      <c r="D445" s="257"/>
      <c r="E445" s="258">
        <v>5.27</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395</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3" x14ac:dyDescent="0.25">
      <c r="A446" s="217"/>
      <c r="B446" s="218"/>
      <c r="C446" s="265" t="s">
        <v>773</v>
      </c>
      <c r="D446" s="257"/>
      <c r="E446" s="258">
        <v>19.035</v>
      </c>
      <c r="F446" s="220"/>
      <c r="G446" s="220"/>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395</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3" x14ac:dyDescent="0.25">
      <c r="A447" s="217"/>
      <c r="B447" s="218"/>
      <c r="C447" s="265" t="s">
        <v>484</v>
      </c>
      <c r="D447" s="257"/>
      <c r="E447" s="258">
        <v>-2.0249999999999999</v>
      </c>
      <c r="F447" s="220"/>
      <c r="G447" s="220"/>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395</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3" x14ac:dyDescent="0.25">
      <c r="A448" s="217"/>
      <c r="B448" s="218"/>
      <c r="C448" s="265" t="s">
        <v>774</v>
      </c>
      <c r="D448" s="257"/>
      <c r="E448" s="258">
        <v>68.385000000000005</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395</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5">
      <c r="A449" s="217"/>
      <c r="B449" s="218"/>
      <c r="C449" s="265" t="s">
        <v>557</v>
      </c>
      <c r="D449" s="257"/>
      <c r="E449" s="258">
        <v>-6.75</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395</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5">
      <c r="A450" s="217"/>
      <c r="B450" s="218"/>
      <c r="C450" s="265" t="s">
        <v>775</v>
      </c>
      <c r="D450" s="257"/>
      <c r="E450" s="258">
        <v>19.27</v>
      </c>
      <c r="F450" s="220"/>
      <c r="G450" s="220"/>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395</v>
      </c>
      <c r="AH450" s="210">
        <v>0</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3" x14ac:dyDescent="0.25">
      <c r="A451" s="217"/>
      <c r="B451" s="218"/>
      <c r="C451" s="265" t="s">
        <v>572</v>
      </c>
      <c r="D451" s="257"/>
      <c r="E451" s="258">
        <v>-1.8</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395</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3" x14ac:dyDescent="0.25">
      <c r="A452" s="217"/>
      <c r="B452" s="218"/>
      <c r="C452" s="265" t="s">
        <v>776</v>
      </c>
      <c r="D452" s="257"/>
      <c r="E452" s="258">
        <v>28.2</v>
      </c>
      <c r="F452" s="220"/>
      <c r="G452" s="220"/>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395</v>
      </c>
      <c r="AH452" s="210">
        <v>0</v>
      </c>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3" x14ac:dyDescent="0.25">
      <c r="A453" s="217"/>
      <c r="B453" s="218"/>
      <c r="C453" s="265" t="s">
        <v>572</v>
      </c>
      <c r="D453" s="257"/>
      <c r="E453" s="258">
        <v>-1.8</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395</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5">
      <c r="A454" s="217"/>
      <c r="B454" s="218"/>
      <c r="C454" s="265" t="s">
        <v>777</v>
      </c>
      <c r="D454" s="257"/>
      <c r="E454" s="258">
        <v>20.21</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395</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5">
      <c r="A455" s="217"/>
      <c r="B455" s="218"/>
      <c r="C455" s="265" t="s">
        <v>572</v>
      </c>
      <c r="D455" s="257"/>
      <c r="E455" s="258">
        <v>-1.8</v>
      </c>
      <c r="F455" s="220"/>
      <c r="G455" s="220"/>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395</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5">
      <c r="A456" s="217"/>
      <c r="B456" s="218"/>
      <c r="C456" s="265" t="s">
        <v>778</v>
      </c>
      <c r="D456" s="257"/>
      <c r="E456" s="258">
        <v>68.385000000000005</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395</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5">
      <c r="A457" s="217"/>
      <c r="B457" s="218"/>
      <c r="C457" s="265" t="s">
        <v>557</v>
      </c>
      <c r="D457" s="257"/>
      <c r="E457" s="258">
        <v>-6.75</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395</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5">
      <c r="A458" s="232">
        <v>66</v>
      </c>
      <c r="B458" s="233" t="s">
        <v>779</v>
      </c>
      <c r="C458" s="250" t="s">
        <v>780</v>
      </c>
      <c r="D458" s="234" t="s">
        <v>407</v>
      </c>
      <c r="E458" s="235">
        <v>302.58</v>
      </c>
      <c r="F458" s="236"/>
      <c r="G458" s="237">
        <f>ROUND(E458*F458,2)</f>
        <v>0</v>
      </c>
      <c r="H458" s="236"/>
      <c r="I458" s="237">
        <f>ROUND(E458*H458,2)</f>
        <v>0</v>
      </c>
      <c r="J458" s="236"/>
      <c r="K458" s="237">
        <f>ROUND(E458*J458,2)</f>
        <v>0</v>
      </c>
      <c r="L458" s="237">
        <v>12</v>
      </c>
      <c r="M458" s="237">
        <f>G458*(1+L458/100)</f>
        <v>0</v>
      </c>
      <c r="N458" s="235">
        <v>3.15E-3</v>
      </c>
      <c r="O458" s="235">
        <f>ROUND(E458*N458,2)</f>
        <v>0.95</v>
      </c>
      <c r="P458" s="235">
        <v>0</v>
      </c>
      <c r="Q458" s="235">
        <f>ROUND(E458*P458,2)</f>
        <v>0</v>
      </c>
      <c r="R458" s="237" t="s">
        <v>761</v>
      </c>
      <c r="S458" s="237" t="s">
        <v>292</v>
      </c>
      <c r="T458" s="238" t="s">
        <v>439</v>
      </c>
      <c r="U458" s="220">
        <v>0.38500000000000001</v>
      </c>
      <c r="V458" s="220">
        <f>ROUND(E458*U458,2)</f>
        <v>116.49</v>
      </c>
      <c r="W458" s="220"/>
      <c r="X458" s="220" t="s">
        <v>326</v>
      </c>
      <c r="Y458" s="220" t="s">
        <v>295</v>
      </c>
      <c r="Z458" s="210"/>
      <c r="AA458" s="210"/>
      <c r="AB458" s="210"/>
      <c r="AC458" s="210"/>
      <c r="AD458" s="210"/>
      <c r="AE458" s="210"/>
      <c r="AF458" s="210"/>
      <c r="AG458" s="210" t="s">
        <v>692</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2" x14ac:dyDescent="0.25">
      <c r="A459" s="217"/>
      <c r="B459" s="218"/>
      <c r="C459" s="265" t="s">
        <v>722</v>
      </c>
      <c r="D459" s="257"/>
      <c r="E459" s="258">
        <v>5.64</v>
      </c>
      <c r="F459" s="220"/>
      <c r="G459" s="220"/>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395</v>
      </c>
      <c r="AH459" s="210">
        <v>0</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3" x14ac:dyDescent="0.25">
      <c r="A460" s="217"/>
      <c r="B460" s="218"/>
      <c r="C460" s="265" t="s">
        <v>724</v>
      </c>
      <c r="D460" s="257"/>
      <c r="E460" s="258">
        <v>5.64</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395</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3" x14ac:dyDescent="0.25">
      <c r="A461" s="217"/>
      <c r="B461" s="218"/>
      <c r="C461" s="265" t="s">
        <v>726</v>
      </c>
      <c r="D461" s="257"/>
      <c r="E461" s="258">
        <v>5.64</v>
      </c>
      <c r="F461" s="220"/>
      <c r="G461" s="220"/>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395</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3" x14ac:dyDescent="0.25">
      <c r="A462" s="217"/>
      <c r="B462" s="218"/>
      <c r="C462" s="265" t="s">
        <v>728</v>
      </c>
      <c r="D462" s="257"/>
      <c r="E462" s="258">
        <v>4.1900000000000004</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395</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3" x14ac:dyDescent="0.25">
      <c r="A463" s="217"/>
      <c r="B463" s="218"/>
      <c r="C463" s="265" t="s">
        <v>708</v>
      </c>
      <c r="D463" s="257"/>
      <c r="E463" s="258">
        <v>8.2799999999999994</v>
      </c>
      <c r="F463" s="220"/>
      <c r="G463" s="220"/>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395</v>
      </c>
      <c r="AH463" s="210">
        <v>0</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3" x14ac:dyDescent="0.25">
      <c r="A464" s="217"/>
      <c r="B464" s="218"/>
      <c r="C464" s="265" t="s">
        <v>732</v>
      </c>
      <c r="D464" s="257"/>
      <c r="E464" s="258">
        <v>5.64</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395</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3" x14ac:dyDescent="0.25">
      <c r="A465" s="217"/>
      <c r="B465" s="218"/>
      <c r="C465" s="265" t="s">
        <v>734</v>
      </c>
      <c r="D465" s="257"/>
      <c r="E465" s="258">
        <v>5.64</v>
      </c>
      <c r="F465" s="220"/>
      <c r="G465" s="220"/>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395</v>
      </c>
      <c r="AH465" s="210">
        <v>0</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3" x14ac:dyDescent="0.25">
      <c r="A466" s="217"/>
      <c r="B466" s="218"/>
      <c r="C466" s="265" t="s">
        <v>736</v>
      </c>
      <c r="D466" s="257"/>
      <c r="E466" s="258">
        <v>5.64</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395</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3" x14ac:dyDescent="0.25">
      <c r="A467" s="217"/>
      <c r="B467" s="218"/>
      <c r="C467" s="265" t="s">
        <v>709</v>
      </c>
      <c r="D467" s="257"/>
      <c r="E467" s="258">
        <v>9.66</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395</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3" x14ac:dyDescent="0.25">
      <c r="A468" s="217"/>
      <c r="B468" s="218"/>
      <c r="C468" s="265" t="s">
        <v>710</v>
      </c>
      <c r="D468" s="257"/>
      <c r="E468" s="258">
        <v>10.08</v>
      </c>
      <c r="F468" s="220"/>
      <c r="G468" s="220"/>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395</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3" x14ac:dyDescent="0.25">
      <c r="A469" s="217"/>
      <c r="B469" s="218"/>
      <c r="C469" s="265" t="s">
        <v>711</v>
      </c>
      <c r="D469" s="257"/>
      <c r="E469" s="258">
        <v>10.5</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395</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5">
      <c r="A470" s="217"/>
      <c r="B470" s="218"/>
      <c r="C470" s="265" t="s">
        <v>713</v>
      </c>
      <c r="D470" s="257"/>
      <c r="E470" s="258">
        <v>9.8699999999999992</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395</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5">
      <c r="A471" s="217"/>
      <c r="B471" s="218"/>
      <c r="C471" s="265" t="s">
        <v>714</v>
      </c>
      <c r="D471" s="257"/>
      <c r="E471" s="258">
        <v>2.13</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395</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5">
      <c r="A472" s="217"/>
      <c r="B472" s="218"/>
      <c r="C472" s="265" t="s">
        <v>715</v>
      </c>
      <c r="D472" s="257"/>
      <c r="E472" s="258">
        <v>3.76</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395</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3" x14ac:dyDescent="0.25">
      <c r="A473" s="217"/>
      <c r="B473" s="218"/>
      <c r="C473" s="265" t="s">
        <v>716</v>
      </c>
      <c r="D473" s="257"/>
      <c r="E473" s="258">
        <v>2.44</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395</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3" x14ac:dyDescent="0.25">
      <c r="A474" s="217"/>
      <c r="B474" s="218"/>
      <c r="C474" s="265" t="s">
        <v>717</v>
      </c>
      <c r="D474" s="257"/>
      <c r="E474" s="258">
        <v>5.27</v>
      </c>
      <c r="F474" s="220"/>
      <c r="G474" s="220"/>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395</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3" x14ac:dyDescent="0.25">
      <c r="A475" s="217"/>
      <c r="B475" s="218"/>
      <c r="C475" s="265" t="s">
        <v>773</v>
      </c>
      <c r="D475" s="257"/>
      <c r="E475" s="258">
        <v>19.035</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395</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5">
      <c r="A476" s="217"/>
      <c r="B476" s="218"/>
      <c r="C476" s="265" t="s">
        <v>484</v>
      </c>
      <c r="D476" s="257"/>
      <c r="E476" s="258">
        <v>-2.0249999999999999</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395</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5">
      <c r="A477" s="217"/>
      <c r="B477" s="218"/>
      <c r="C477" s="265" t="s">
        <v>774</v>
      </c>
      <c r="D477" s="257"/>
      <c r="E477" s="258">
        <v>68.385000000000005</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395</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5">
      <c r="A478" s="217"/>
      <c r="B478" s="218"/>
      <c r="C478" s="265" t="s">
        <v>557</v>
      </c>
      <c r="D478" s="257"/>
      <c r="E478" s="258">
        <v>-6.75</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395</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3" x14ac:dyDescent="0.25">
      <c r="A479" s="217"/>
      <c r="B479" s="218"/>
      <c r="C479" s="265" t="s">
        <v>775</v>
      </c>
      <c r="D479" s="257"/>
      <c r="E479" s="258">
        <v>19.27</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395</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3" x14ac:dyDescent="0.25">
      <c r="A480" s="217"/>
      <c r="B480" s="218"/>
      <c r="C480" s="265" t="s">
        <v>572</v>
      </c>
      <c r="D480" s="257"/>
      <c r="E480" s="258">
        <v>-1.8</v>
      </c>
      <c r="F480" s="220"/>
      <c r="G480" s="220"/>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395</v>
      </c>
      <c r="AH480" s="210">
        <v>0</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3" x14ac:dyDescent="0.25">
      <c r="A481" s="217"/>
      <c r="B481" s="218"/>
      <c r="C481" s="265" t="s">
        <v>776</v>
      </c>
      <c r="D481" s="257"/>
      <c r="E481" s="258">
        <v>28.2</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395</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3" x14ac:dyDescent="0.25">
      <c r="A482" s="217"/>
      <c r="B482" s="218"/>
      <c r="C482" s="265" t="s">
        <v>572</v>
      </c>
      <c r="D482" s="257"/>
      <c r="E482" s="258">
        <v>-1.8</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395</v>
      </c>
      <c r="AH482" s="210">
        <v>0</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3" x14ac:dyDescent="0.25">
      <c r="A483" s="217"/>
      <c r="B483" s="218"/>
      <c r="C483" s="265" t="s">
        <v>777</v>
      </c>
      <c r="D483" s="257"/>
      <c r="E483" s="258">
        <v>20.21</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395</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3" x14ac:dyDescent="0.25">
      <c r="A484" s="217"/>
      <c r="B484" s="218"/>
      <c r="C484" s="265" t="s">
        <v>572</v>
      </c>
      <c r="D484" s="257"/>
      <c r="E484" s="258">
        <v>-1.8</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395</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5">
      <c r="A485" s="217"/>
      <c r="B485" s="218"/>
      <c r="C485" s="265" t="s">
        <v>778</v>
      </c>
      <c r="D485" s="257"/>
      <c r="E485" s="258">
        <v>68.385000000000005</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395</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5">
      <c r="A486" s="217"/>
      <c r="B486" s="218"/>
      <c r="C486" s="265" t="s">
        <v>557</v>
      </c>
      <c r="D486" s="257"/>
      <c r="E486" s="258">
        <v>-6.75</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395</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5">
      <c r="A487" s="232">
        <v>67</v>
      </c>
      <c r="B487" s="233" t="s">
        <v>781</v>
      </c>
      <c r="C487" s="250" t="s">
        <v>782</v>
      </c>
      <c r="D487" s="234" t="s">
        <v>389</v>
      </c>
      <c r="E487" s="235">
        <v>86.5</v>
      </c>
      <c r="F487" s="236"/>
      <c r="G487" s="237">
        <f>ROUND(E487*F487,2)</f>
        <v>0</v>
      </c>
      <c r="H487" s="236"/>
      <c r="I487" s="237">
        <f>ROUND(E487*H487,2)</f>
        <v>0</v>
      </c>
      <c r="J487" s="236"/>
      <c r="K487" s="237">
        <f>ROUND(E487*J487,2)</f>
        <v>0</v>
      </c>
      <c r="L487" s="237">
        <v>12</v>
      </c>
      <c r="M487" s="237">
        <f>G487*(1+L487/100)</f>
        <v>0</v>
      </c>
      <c r="N487" s="235">
        <v>5.0000000000000001E-4</v>
      </c>
      <c r="O487" s="235">
        <f>ROUND(E487*N487,2)</f>
        <v>0.04</v>
      </c>
      <c r="P487" s="235">
        <v>0</v>
      </c>
      <c r="Q487" s="235">
        <f>ROUND(E487*P487,2)</f>
        <v>0</v>
      </c>
      <c r="R487" s="237" t="s">
        <v>761</v>
      </c>
      <c r="S487" s="237" t="s">
        <v>292</v>
      </c>
      <c r="T487" s="238" t="s">
        <v>439</v>
      </c>
      <c r="U487" s="220">
        <v>0.13</v>
      </c>
      <c r="V487" s="220">
        <f>ROUND(E487*U487,2)</f>
        <v>11.25</v>
      </c>
      <c r="W487" s="220"/>
      <c r="X487" s="220" t="s">
        <v>326</v>
      </c>
      <c r="Y487" s="220" t="s">
        <v>295</v>
      </c>
      <c r="Z487" s="210"/>
      <c r="AA487" s="210"/>
      <c r="AB487" s="210"/>
      <c r="AC487" s="210"/>
      <c r="AD487" s="210"/>
      <c r="AE487" s="210"/>
      <c r="AF487" s="210"/>
      <c r="AG487" s="210" t="s">
        <v>692</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5">
      <c r="A488" s="217"/>
      <c r="B488" s="218"/>
      <c r="C488" s="265" t="s">
        <v>783</v>
      </c>
      <c r="D488" s="257"/>
      <c r="E488" s="258">
        <v>8.1</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395</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5">
      <c r="A489" s="217"/>
      <c r="B489" s="218"/>
      <c r="C489" s="265" t="s">
        <v>784</v>
      </c>
      <c r="D489" s="257"/>
      <c r="E489" s="258">
        <v>29.1</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395</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5">
      <c r="A490" s="217"/>
      <c r="B490" s="218"/>
      <c r="C490" s="265" t="s">
        <v>785</v>
      </c>
      <c r="D490" s="257"/>
      <c r="E490" s="258">
        <v>8.1999999999999993</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395</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5">
      <c r="A491" s="217"/>
      <c r="B491" s="218"/>
      <c r="C491" s="265" t="s">
        <v>786</v>
      </c>
      <c r="D491" s="257"/>
      <c r="E491" s="258">
        <v>12</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395</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5">
      <c r="A492" s="217"/>
      <c r="B492" s="218"/>
      <c r="C492" s="265" t="s">
        <v>787</v>
      </c>
      <c r="D492" s="257"/>
      <c r="E492" s="258">
        <v>29.1</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395</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5">
      <c r="A493" s="232">
        <v>68</v>
      </c>
      <c r="B493" s="233" t="s">
        <v>788</v>
      </c>
      <c r="C493" s="250" t="s">
        <v>789</v>
      </c>
      <c r="D493" s="234" t="s">
        <v>437</v>
      </c>
      <c r="E493" s="235">
        <v>20</v>
      </c>
      <c r="F493" s="236"/>
      <c r="G493" s="237">
        <f>ROUND(E493*F493,2)</f>
        <v>0</v>
      </c>
      <c r="H493" s="236"/>
      <c r="I493" s="237">
        <f>ROUND(E493*H493,2)</f>
        <v>0</v>
      </c>
      <c r="J493" s="236"/>
      <c r="K493" s="237">
        <f>ROUND(E493*J493,2)</f>
        <v>0</v>
      </c>
      <c r="L493" s="237">
        <v>12</v>
      </c>
      <c r="M493" s="237">
        <f>G493*(1+L493/100)</f>
        <v>0</v>
      </c>
      <c r="N493" s="235">
        <v>6.9999999999999994E-5</v>
      </c>
      <c r="O493" s="235">
        <f>ROUND(E493*N493,2)</f>
        <v>0</v>
      </c>
      <c r="P493" s="235">
        <v>0</v>
      </c>
      <c r="Q493" s="235">
        <f>ROUND(E493*P493,2)</f>
        <v>0</v>
      </c>
      <c r="R493" s="237" t="s">
        <v>761</v>
      </c>
      <c r="S493" s="237" t="s">
        <v>292</v>
      </c>
      <c r="T493" s="238" t="s">
        <v>439</v>
      </c>
      <c r="U493" s="220">
        <v>6.7000000000000004E-2</v>
      </c>
      <c r="V493" s="220">
        <f>ROUND(E493*U493,2)</f>
        <v>1.34</v>
      </c>
      <c r="W493" s="220"/>
      <c r="X493" s="220" t="s">
        <v>326</v>
      </c>
      <c r="Y493" s="220" t="s">
        <v>295</v>
      </c>
      <c r="Z493" s="210"/>
      <c r="AA493" s="210"/>
      <c r="AB493" s="210"/>
      <c r="AC493" s="210"/>
      <c r="AD493" s="210"/>
      <c r="AE493" s="210"/>
      <c r="AF493" s="210"/>
      <c r="AG493" s="210" t="s">
        <v>692</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5">
      <c r="A494" s="217"/>
      <c r="B494" s="218"/>
      <c r="C494" s="265" t="s">
        <v>790</v>
      </c>
      <c r="D494" s="257"/>
      <c r="E494" s="258">
        <v>4</v>
      </c>
      <c r="F494" s="220"/>
      <c r="G494" s="220"/>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395</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5">
      <c r="A495" s="217"/>
      <c r="B495" s="218"/>
      <c r="C495" s="265" t="s">
        <v>791</v>
      </c>
      <c r="D495" s="257"/>
      <c r="E495" s="258">
        <v>4</v>
      </c>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395</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3" x14ac:dyDescent="0.25">
      <c r="A496" s="217"/>
      <c r="B496" s="218"/>
      <c r="C496" s="265" t="s">
        <v>792</v>
      </c>
      <c r="D496" s="257"/>
      <c r="E496" s="258">
        <v>4</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395</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5">
      <c r="A497" s="217"/>
      <c r="B497" s="218"/>
      <c r="C497" s="265" t="s">
        <v>793</v>
      </c>
      <c r="D497" s="257"/>
      <c r="E497" s="258">
        <v>4</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395</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5">
      <c r="A498" s="217"/>
      <c r="B498" s="218"/>
      <c r="C498" s="265" t="s">
        <v>794</v>
      </c>
      <c r="D498" s="257"/>
      <c r="E498" s="258">
        <v>4</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395</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1" x14ac:dyDescent="0.25">
      <c r="A499" s="232">
        <v>69</v>
      </c>
      <c r="B499" s="233" t="s">
        <v>795</v>
      </c>
      <c r="C499" s="250" t="s">
        <v>796</v>
      </c>
      <c r="D499" s="234" t="s">
        <v>389</v>
      </c>
      <c r="E499" s="235">
        <v>84.6</v>
      </c>
      <c r="F499" s="236"/>
      <c r="G499" s="237">
        <f>ROUND(E499*F499,2)</f>
        <v>0</v>
      </c>
      <c r="H499" s="236"/>
      <c r="I499" s="237">
        <f>ROUND(E499*H499,2)</f>
        <v>0</v>
      </c>
      <c r="J499" s="236"/>
      <c r="K499" s="237">
        <f>ROUND(E499*J499,2)</f>
        <v>0</v>
      </c>
      <c r="L499" s="237">
        <v>12</v>
      </c>
      <c r="M499" s="237">
        <f>G499*(1+L499/100)</f>
        <v>0</v>
      </c>
      <c r="N499" s="235">
        <v>5.0000000000000001E-4</v>
      </c>
      <c r="O499" s="235">
        <f>ROUND(E499*N499,2)</f>
        <v>0.04</v>
      </c>
      <c r="P499" s="235">
        <v>0</v>
      </c>
      <c r="Q499" s="235">
        <f>ROUND(E499*P499,2)</f>
        <v>0</v>
      </c>
      <c r="R499" s="237" t="s">
        <v>761</v>
      </c>
      <c r="S499" s="237" t="s">
        <v>292</v>
      </c>
      <c r="T499" s="238" t="s">
        <v>439</v>
      </c>
      <c r="U499" s="220">
        <v>0.17</v>
      </c>
      <c r="V499" s="220">
        <f>ROUND(E499*U499,2)</f>
        <v>14.38</v>
      </c>
      <c r="W499" s="220"/>
      <c r="X499" s="220" t="s">
        <v>326</v>
      </c>
      <c r="Y499" s="220" t="s">
        <v>295</v>
      </c>
      <c r="Z499" s="210"/>
      <c r="AA499" s="210"/>
      <c r="AB499" s="210"/>
      <c r="AC499" s="210"/>
      <c r="AD499" s="210"/>
      <c r="AE499" s="210"/>
      <c r="AF499" s="210"/>
      <c r="AG499" s="210" t="s">
        <v>692</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2" x14ac:dyDescent="0.25">
      <c r="A500" s="217"/>
      <c r="B500" s="218"/>
      <c r="C500" s="265" t="s">
        <v>797</v>
      </c>
      <c r="D500" s="257"/>
      <c r="E500" s="258">
        <v>9.4</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395</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5">
      <c r="A501" s="217"/>
      <c r="B501" s="218"/>
      <c r="C501" s="265" t="s">
        <v>798</v>
      </c>
      <c r="D501" s="257"/>
      <c r="E501" s="258">
        <v>28.2</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395</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5">
      <c r="A502" s="217"/>
      <c r="B502" s="218"/>
      <c r="C502" s="265" t="s">
        <v>799</v>
      </c>
      <c r="D502" s="257"/>
      <c r="E502" s="258">
        <v>9.4</v>
      </c>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395</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5">
      <c r="A503" s="217"/>
      <c r="B503" s="218"/>
      <c r="C503" s="265" t="s">
        <v>800</v>
      </c>
      <c r="D503" s="257"/>
      <c r="E503" s="258">
        <v>9.4</v>
      </c>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395</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5">
      <c r="A504" s="217"/>
      <c r="B504" s="218"/>
      <c r="C504" s="265" t="s">
        <v>801</v>
      </c>
      <c r="D504" s="257"/>
      <c r="E504" s="258">
        <v>28.2</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395</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1" x14ac:dyDescent="0.25">
      <c r="A505" s="232">
        <v>70</v>
      </c>
      <c r="B505" s="233" t="s">
        <v>802</v>
      </c>
      <c r="C505" s="250" t="s">
        <v>803</v>
      </c>
      <c r="D505" s="234" t="s">
        <v>407</v>
      </c>
      <c r="E505" s="235">
        <v>108.8</v>
      </c>
      <c r="F505" s="236"/>
      <c r="G505" s="237">
        <f>ROUND(E505*F505,2)</f>
        <v>0</v>
      </c>
      <c r="H505" s="236"/>
      <c r="I505" s="237">
        <f>ROUND(E505*H505,2)</f>
        <v>0</v>
      </c>
      <c r="J505" s="236"/>
      <c r="K505" s="237">
        <f>ROUND(E505*J505,2)</f>
        <v>0</v>
      </c>
      <c r="L505" s="237">
        <v>12</v>
      </c>
      <c r="M505" s="237">
        <f>G505*(1+L505/100)</f>
        <v>0</v>
      </c>
      <c r="N505" s="235">
        <v>1.15E-3</v>
      </c>
      <c r="O505" s="235">
        <f>ROUND(E505*N505,2)</f>
        <v>0.13</v>
      </c>
      <c r="P505" s="235">
        <v>0</v>
      </c>
      <c r="Q505" s="235">
        <f>ROUND(E505*P505,2)</f>
        <v>0</v>
      </c>
      <c r="R505" s="237" t="s">
        <v>761</v>
      </c>
      <c r="S505" s="237" t="s">
        <v>292</v>
      </c>
      <c r="T505" s="238" t="s">
        <v>439</v>
      </c>
      <c r="U505" s="220">
        <v>0.16</v>
      </c>
      <c r="V505" s="220">
        <f>ROUND(E505*U505,2)</f>
        <v>17.41</v>
      </c>
      <c r="W505" s="220"/>
      <c r="X505" s="220" t="s">
        <v>326</v>
      </c>
      <c r="Y505" s="220" t="s">
        <v>295</v>
      </c>
      <c r="Z505" s="210"/>
      <c r="AA505" s="210"/>
      <c r="AB505" s="210"/>
      <c r="AC505" s="210"/>
      <c r="AD505" s="210"/>
      <c r="AE505" s="210"/>
      <c r="AF505" s="210"/>
      <c r="AG505" s="210" t="s">
        <v>692</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2" x14ac:dyDescent="0.25">
      <c r="A506" s="217"/>
      <c r="B506" s="218"/>
      <c r="C506" s="251" t="s">
        <v>488</v>
      </c>
      <c r="D506" s="239"/>
      <c r="E506" s="239"/>
      <c r="F506" s="239"/>
      <c r="G506" s="239"/>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298</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5">
      <c r="A507" s="217"/>
      <c r="B507" s="218"/>
      <c r="C507" s="265" t="s">
        <v>804</v>
      </c>
      <c r="D507" s="257"/>
      <c r="E507" s="258">
        <v>108.8</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395</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5">
      <c r="A508" s="232">
        <v>71</v>
      </c>
      <c r="B508" s="233" t="s">
        <v>805</v>
      </c>
      <c r="C508" s="250" t="s">
        <v>806</v>
      </c>
      <c r="D508" s="234" t="s">
        <v>389</v>
      </c>
      <c r="E508" s="235">
        <v>108.8</v>
      </c>
      <c r="F508" s="236"/>
      <c r="G508" s="237">
        <f>ROUND(E508*F508,2)</f>
        <v>0</v>
      </c>
      <c r="H508" s="236"/>
      <c r="I508" s="237">
        <f>ROUND(E508*H508,2)</f>
        <v>0</v>
      </c>
      <c r="J508" s="236"/>
      <c r="K508" s="237">
        <f>ROUND(E508*J508,2)</f>
        <v>0</v>
      </c>
      <c r="L508" s="237">
        <v>12</v>
      </c>
      <c r="M508" s="237">
        <f>G508*(1+L508/100)</f>
        <v>0</v>
      </c>
      <c r="N508" s="235">
        <v>3.3E-4</v>
      </c>
      <c r="O508" s="235">
        <f>ROUND(E508*N508,2)</f>
        <v>0.04</v>
      </c>
      <c r="P508" s="235">
        <v>0</v>
      </c>
      <c r="Q508" s="235">
        <f>ROUND(E508*P508,2)</f>
        <v>0</v>
      </c>
      <c r="R508" s="237" t="s">
        <v>761</v>
      </c>
      <c r="S508" s="237" t="s">
        <v>292</v>
      </c>
      <c r="T508" s="238" t="s">
        <v>439</v>
      </c>
      <c r="U508" s="220">
        <v>0.1</v>
      </c>
      <c r="V508" s="220">
        <f>ROUND(E508*U508,2)</f>
        <v>10.88</v>
      </c>
      <c r="W508" s="220"/>
      <c r="X508" s="220" t="s">
        <v>326</v>
      </c>
      <c r="Y508" s="220" t="s">
        <v>295</v>
      </c>
      <c r="Z508" s="210"/>
      <c r="AA508" s="210"/>
      <c r="AB508" s="210"/>
      <c r="AC508" s="210"/>
      <c r="AD508" s="210"/>
      <c r="AE508" s="210"/>
      <c r="AF508" s="210"/>
      <c r="AG508" s="210" t="s">
        <v>692</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5">
      <c r="A509" s="217"/>
      <c r="B509" s="218"/>
      <c r="C509" s="251" t="s">
        <v>488</v>
      </c>
      <c r="D509" s="239"/>
      <c r="E509" s="239"/>
      <c r="F509" s="239"/>
      <c r="G509" s="239"/>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298</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5">
      <c r="A510" s="217"/>
      <c r="B510" s="218"/>
      <c r="C510" s="265" t="s">
        <v>807</v>
      </c>
      <c r="D510" s="257"/>
      <c r="E510" s="258">
        <v>108.8</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395</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5">
      <c r="A511" s="232">
        <v>72</v>
      </c>
      <c r="B511" s="233" t="s">
        <v>808</v>
      </c>
      <c r="C511" s="250" t="s">
        <v>809</v>
      </c>
      <c r="D511" s="234" t="s">
        <v>465</v>
      </c>
      <c r="E511" s="235">
        <v>8.7585099999999994</v>
      </c>
      <c r="F511" s="236"/>
      <c r="G511" s="237">
        <f>ROUND(E511*F511,2)</f>
        <v>0</v>
      </c>
      <c r="H511" s="236"/>
      <c r="I511" s="237">
        <f>ROUND(E511*H511,2)</f>
        <v>0</v>
      </c>
      <c r="J511" s="236"/>
      <c r="K511" s="237">
        <f>ROUND(E511*J511,2)</f>
        <v>0</v>
      </c>
      <c r="L511" s="237">
        <v>12</v>
      </c>
      <c r="M511" s="237">
        <f>G511*(1+L511/100)</f>
        <v>0</v>
      </c>
      <c r="N511" s="235">
        <v>0</v>
      </c>
      <c r="O511" s="235">
        <f>ROUND(E511*N511,2)</f>
        <v>0</v>
      </c>
      <c r="P511" s="235">
        <v>0</v>
      </c>
      <c r="Q511" s="235">
        <f>ROUND(E511*P511,2)</f>
        <v>0</v>
      </c>
      <c r="R511" s="237" t="s">
        <v>761</v>
      </c>
      <c r="S511" s="237" t="s">
        <v>292</v>
      </c>
      <c r="T511" s="238" t="s">
        <v>439</v>
      </c>
      <c r="U511" s="220">
        <v>1.5669999999999999</v>
      </c>
      <c r="V511" s="220">
        <f>ROUND(E511*U511,2)</f>
        <v>13.72</v>
      </c>
      <c r="W511" s="220"/>
      <c r="X511" s="220" t="s">
        <v>326</v>
      </c>
      <c r="Y511" s="220" t="s">
        <v>295</v>
      </c>
      <c r="Z511" s="210"/>
      <c r="AA511" s="210"/>
      <c r="AB511" s="210"/>
      <c r="AC511" s="210"/>
      <c r="AD511" s="210"/>
      <c r="AE511" s="210"/>
      <c r="AF511" s="210"/>
      <c r="AG511" s="210" t="s">
        <v>692</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5">
      <c r="A512" s="217"/>
      <c r="B512" s="218"/>
      <c r="C512" s="266" t="s">
        <v>810</v>
      </c>
      <c r="D512" s="263"/>
      <c r="E512" s="263"/>
      <c r="F512" s="263"/>
      <c r="G512" s="263"/>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467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x14ac:dyDescent="0.25">
      <c r="A513" s="225" t="s">
        <v>287</v>
      </c>
      <c r="B513" s="226" t="s">
        <v>195</v>
      </c>
      <c r="C513" s="249" t="s">
        <v>196</v>
      </c>
      <c r="D513" s="227"/>
      <c r="E513" s="228"/>
      <c r="F513" s="229"/>
      <c r="G513" s="229">
        <f>SUMIF(AG514:AG639,"&lt;&gt;NOR",G514:G639)</f>
        <v>0</v>
      </c>
      <c r="H513" s="229"/>
      <c r="I513" s="229">
        <f>SUM(I514:I639)</f>
        <v>0</v>
      </c>
      <c r="J513" s="229"/>
      <c r="K513" s="229">
        <f>SUM(K514:K639)</f>
        <v>0</v>
      </c>
      <c r="L513" s="229"/>
      <c r="M513" s="229">
        <f>SUM(M514:M639)</f>
        <v>0</v>
      </c>
      <c r="N513" s="228"/>
      <c r="O513" s="228">
        <f>SUM(O514:O639)</f>
        <v>51.560000000000009</v>
      </c>
      <c r="P513" s="228"/>
      <c r="Q513" s="228">
        <f>SUM(Q514:Q639)</f>
        <v>0</v>
      </c>
      <c r="R513" s="229"/>
      <c r="S513" s="229"/>
      <c r="T513" s="230"/>
      <c r="U513" s="224"/>
      <c r="V513" s="224">
        <f>SUM(V514:V639)</f>
        <v>1255.2099999999998</v>
      </c>
      <c r="W513" s="224"/>
      <c r="X513" s="224"/>
      <c r="Y513" s="224"/>
      <c r="AG513" t="s">
        <v>288</v>
      </c>
    </row>
    <row r="514" spans="1:60" outlineLevel="1" x14ac:dyDescent="0.25">
      <c r="A514" s="232">
        <v>73</v>
      </c>
      <c r="B514" s="233" t="s">
        <v>811</v>
      </c>
      <c r="C514" s="250" t="s">
        <v>812</v>
      </c>
      <c r="D514" s="234" t="s">
        <v>407</v>
      </c>
      <c r="E514" s="235">
        <v>288.2</v>
      </c>
      <c r="F514" s="236"/>
      <c r="G514" s="237">
        <f>ROUND(E514*F514,2)</f>
        <v>0</v>
      </c>
      <c r="H514" s="236"/>
      <c r="I514" s="237">
        <f>ROUND(E514*H514,2)</f>
        <v>0</v>
      </c>
      <c r="J514" s="236"/>
      <c r="K514" s="237">
        <f>ROUND(E514*J514,2)</f>
        <v>0</v>
      </c>
      <c r="L514" s="237">
        <v>12</v>
      </c>
      <c r="M514" s="237">
        <f>G514*(1+L514/100)</f>
        <v>0</v>
      </c>
      <c r="N514" s="235">
        <v>1E-3</v>
      </c>
      <c r="O514" s="235">
        <f>ROUND(E514*N514,2)</f>
        <v>0.28999999999999998</v>
      </c>
      <c r="P514" s="235">
        <v>0</v>
      </c>
      <c r="Q514" s="235">
        <f>ROUND(E514*P514,2)</f>
        <v>0</v>
      </c>
      <c r="R514" s="237"/>
      <c r="S514" s="237" t="s">
        <v>325</v>
      </c>
      <c r="T514" s="238" t="s">
        <v>293</v>
      </c>
      <c r="U514" s="220">
        <v>0</v>
      </c>
      <c r="V514" s="220">
        <f>ROUND(E514*U514,2)</f>
        <v>0</v>
      </c>
      <c r="W514" s="220"/>
      <c r="X514" s="220" t="s">
        <v>607</v>
      </c>
      <c r="Y514" s="220" t="s">
        <v>295</v>
      </c>
      <c r="Z514" s="210"/>
      <c r="AA514" s="210"/>
      <c r="AB514" s="210"/>
      <c r="AC514" s="210"/>
      <c r="AD514" s="210"/>
      <c r="AE514" s="210"/>
      <c r="AF514" s="210"/>
      <c r="AG514" s="210" t="s">
        <v>608</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2" x14ac:dyDescent="0.25">
      <c r="A515" s="217"/>
      <c r="B515" s="218"/>
      <c r="C515" s="265" t="s">
        <v>813</v>
      </c>
      <c r="D515" s="257"/>
      <c r="E515" s="258">
        <v>288.2</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395</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5">
      <c r="A516" s="232">
        <v>74</v>
      </c>
      <c r="B516" s="233" t="s">
        <v>814</v>
      </c>
      <c r="C516" s="250" t="s">
        <v>815</v>
      </c>
      <c r="D516" s="234" t="s">
        <v>452</v>
      </c>
      <c r="E516" s="235">
        <v>23.056000000000001</v>
      </c>
      <c r="F516" s="236"/>
      <c r="G516" s="237">
        <f>ROUND(E516*F516,2)</f>
        <v>0</v>
      </c>
      <c r="H516" s="236"/>
      <c r="I516" s="237">
        <f>ROUND(E516*H516,2)</f>
        <v>0</v>
      </c>
      <c r="J516" s="236"/>
      <c r="K516" s="237">
        <f>ROUND(E516*J516,2)</f>
        <v>0</v>
      </c>
      <c r="L516" s="237">
        <v>12</v>
      </c>
      <c r="M516" s="237">
        <f>G516*(1+L516/100)</f>
        <v>0</v>
      </c>
      <c r="N516" s="235">
        <v>2.5000000000000001E-2</v>
      </c>
      <c r="O516" s="235">
        <f>ROUND(E516*N516,2)</f>
        <v>0.57999999999999996</v>
      </c>
      <c r="P516" s="235">
        <v>0</v>
      </c>
      <c r="Q516" s="235">
        <f>ROUND(E516*P516,2)</f>
        <v>0</v>
      </c>
      <c r="R516" s="237" t="s">
        <v>606</v>
      </c>
      <c r="S516" s="237" t="s">
        <v>292</v>
      </c>
      <c r="T516" s="238" t="s">
        <v>439</v>
      </c>
      <c r="U516" s="220">
        <v>0</v>
      </c>
      <c r="V516" s="220">
        <f>ROUND(E516*U516,2)</f>
        <v>0</v>
      </c>
      <c r="W516" s="220"/>
      <c r="X516" s="220" t="s">
        <v>607</v>
      </c>
      <c r="Y516" s="220" t="s">
        <v>295</v>
      </c>
      <c r="Z516" s="210"/>
      <c r="AA516" s="210"/>
      <c r="AB516" s="210"/>
      <c r="AC516" s="210"/>
      <c r="AD516" s="210"/>
      <c r="AE516" s="210"/>
      <c r="AF516" s="210"/>
      <c r="AG516" s="210" t="s">
        <v>608</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2" x14ac:dyDescent="0.25">
      <c r="A517" s="217"/>
      <c r="B517" s="218"/>
      <c r="C517" s="251" t="s">
        <v>816</v>
      </c>
      <c r="D517" s="239"/>
      <c r="E517" s="239"/>
      <c r="F517" s="239"/>
      <c r="G517" s="239"/>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298</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5">
      <c r="A518" s="217"/>
      <c r="B518" s="218"/>
      <c r="C518" s="265" t="s">
        <v>817</v>
      </c>
      <c r="D518" s="257"/>
      <c r="E518" s="258">
        <v>23.056000000000001</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395</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ht="20.399999999999999" outlineLevel="1" x14ac:dyDescent="0.25">
      <c r="A519" s="232">
        <v>75</v>
      </c>
      <c r="B519" s="233" t="s">
        <v>818</v>
      </c>
      <c r="C519" s="250" t="s">
        <v>819</v>
      </c>
      <c r="D519" s="234" t="s">
        <v>407</v>
      </c>
      <c r="E519" s="235">
        <v>832.56</v>
      </c>
      <c r="F519" s="236"/>
      <c r="G519" s="237">
        <f>ROUND(E519*F519,2)</f>
        <v>0</v>
      </c>
      <c r="H519" s="236"/>
      <c r="I519" s="237">
        <f>ROUND(E519*H519,2)</f>
        <v>0</v>
      </c>
      <c r="J519" s="236"/>
      <c r="K519" s="237">
        <f>ROUND(E519*J519,2)</f>
        <v>0</v>
      </c>
      <c r="L519" s="237">
        <v>12</v>
      </c>
      <c r="M519" s="237">
        <f>G519*(1+L519/100)</f>
        <v>0</v>
      </c>
      <c r="N519" s="235">
        <v>1.8E-3</v>
      </c>
      <c r="O519" s="235">
        <f>ROUND(E519*N519,2)</f>
        <v>1.5</v>
      </c>
      <c r="P519" s="235">
        <v>0</v>
      </c>
      <c r="Q519" s="235">
        <f>ROUND(E519*P519,2)</f>
        <v>0</v>
      </c>
      <c r="R519" s="237" t="s">
        <v>606</v>
      </c>
      <c r="S519" s="237" t="s">
        <v>292</v>
      </c>
      <c r="T519" s="238" t="s">
        <v>439</v>
      </c>
      <c r="U519" s="220">
        <v>0</v>
      </c>
      <c r="V519" s="220">
        <f>ROUND(E519*U519,2)</f>
        <v>0</v>
      </c>
      <c r="W519" s="220"/>
      <c r="X519" s="220" t="s">
        <v>607</v>
      </c>
      <c r="Y519" s="220" t="s">
        <v>295</v>
      </c>
      <c r="Z519" s="210"/>
      <c r="AA519" s="210"/>
      <c r="AB519" s="210"/>
      <c r="AC519" s="210"/>
      <c r="AD519" s="210"/>
      <c r="AE519" s="210"/>
      <c r="AF519" s="210"/>
      <c r="AG519" s="210" t="s">
        <v>608</v>
      </c>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2" x14ac:dyDescent="0.25">
      <c r="A520" s="217"/>
      <c r="B520" s="218"/>
      <c r="C520" s="267" t="s">
        <v>468</v>
      </c>
      <c r="D520" s="259"/>
      <c r="E520" s="260"/>
      <c r="F520" s="220"/>
      <c r="G520" s="220"/>
      <c r="H520" s="220"/>
      <c r="I520" s="220"/>
      <c r="J520" s="220"/>
      <c r="K520" s="220"/>
      <c r="L520" s="220"/>
      <c r="M520" s="220"/>
      <c r="N520" s="219"/>
      <c r="O520" s="219"/>
      <c r="P520" s="219"/>
      <c r="Q520" s="219"/>
      <c r="R520" s="220"/>
      <c r="S520" s="220"/>
      <c r="T520" s="220"/>
      <c r="U520" s="220"/>
      <c r="V520" s="220"/>
      <c r="W520" s="220"/>
      <c r="X520" s="220"/>
      <c r="Y520" s="220"/>
      <c r="Z520" s="210"/>
      <c r="AA520" s="210"/>
      <c r="AB520" s="210"/>
      <c r="AC520" s="210"/>
      <c r="AD520" s="210"/>
      <c r="AE520" s="210"/>
      <c r="AF520" s="210"/>
      <c r="AG520" s="210" t="s">
        <v>395</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3" x14ac:dyDescent="0.25">
      <c r="A521" s="217"/>
      <c r="B521" s="218"/>
      <c r="C521" s="268" t="s">
        <v>820</v>
      </c>
      <c r="D521" s="259"/>
      <c r="E521" s="260">
        <v>262</v>
      </c>
      <c r="F521" s="220"/>
      <c r="G521" s="220"/>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395</v>
      </c>
      <c r="AH521" s="210">
        <v>2</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3" x14ac:dyDescent="0.25">
      <c r="A522" s="217"/>
      <c r="B522" s="218"/>
      <c r="C522" s="268" t="s">
        <v>821</v>
      </c>
      <c r="D522" s="259"/>
      <c r="E522" s="260">
        <v>183</v>
      </c>
      <c r="F522" s="220"/>
      <c r="G522" s="220"/>
      <c r="H522" s="220"/>
      <c r="I522" s="220"/>
      <c r="J522" s="220"/>
      <c r="K522" s="220"/>
      <c r="L522" s="220"/>
      <c r="M522" s="220"/>
      <c r="N522" s="219"/>
      <c r="O522" s="219"/>
      <c r="P522" s="219"/>
      <c r="Q522" s="219"/>
      <c r="R522" s="220"/>
      <c r="S522" s="220"/>
      <c r="T522" s="220"/>
      <c r="U522" s="220"/>
      <c r="V522" s="220"/>
      <c r="W522" s="220"/>
      <c r="X522" s="220"/>
      <c r="Y522" s="220"/>
      <c r="Z522" s="210"/>
      <c r="AA522" s="210"/>
      <c r="AB522" s="210"/>
      <c r="AC522" s="210"/>
      <c r="AD522" s="210"/>
      <c r="AE522" s="210"/>
      <c r="AF522" s="210"/>
      <c r="AG522" s="210" t="s">
        <v>395</v>
      </c>
      <c r="AH522" s="210">
        <v>2</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3" x14ac:dyDescent="0.25">
      <c r="A523" s="217"/>
      <c r="B523" s="218"/>
      <c r="C523" s="268" t="s">
        <v>822</v>
      </c>
      <c r="D523" s="259"/>
      <c r="E523" s="260">
        <v>108.8</v>
      </c>
      <c r="F523" s="220"/>
      <c r="G523" s="220"/>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395</v>
      </c>
      <c r="AH523" s="210">
        <v>2</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3" x14ac:dyDescent="0.25">
      <c r="A524" s="217"/>
      <c r="B524" s="218"/>
      <c r="C524" s="268" t="s">
        <v>823</v>
      </c>
      <c r="D524" s="259"/>
      <c r="E524" s="260">
        <v>140</v>
      </c>
      <c r="F524" s="220"/>
      <c r="G524" s="220"/>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395</v>
      </c>
      <c r="AH524" s="210">
        <v>2</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5">
      <c r="A525" s="217"/>
      <c r="B525" s="218"/>
      <c r="C525" s="269" t="s">
        <v>473</v>
      </c>
      <c r="D525" s="261"/>
      <c r="E525" s="262">
        <v>693.8</v>
      </c>
      <c r="F525" s="220"/>
      <c r="G525" s="220"/>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395</v>
      </c>
      <c r="AH525" s="210">
        <v>3</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3" x14ac:dyDescent="0.25">
      <c r="A526" s="217"/>
      <c r="B526" s="218"/>
      <c r="C526" s="267" t="s">
        <v>474</v>
      </c>
      <c r="D526" s="259"/>
      <c r="E526" s="260"/>
      <c r="F526" s="220"/>
      <c r="G526" s="220"/>
      <c r="H526" s="220"/>
      <c r="I526" s="220"/>
      <c r="J526" s="220"/>
      <c r="K526" s="220"/>
      <c r="L526" s="220"/>
      <c r="M526" s="220"/>
      <c r="N526" s="219"/>
      <c r="O526" s="219"/>
      <c r="P526" s="219"/>
      <c r="Q526" s="219"/>
      <c r="R526" s="220"/>
      <c r="S526" s="220"/>
      <c r="T526" s="220"/>
      <c r="U526" s="220"/>
      <c r="V526" s="220"/>
      <c r="W526" s="220"/>
      <c r="X526" s="220"/>
      <c r="Y526" s="220"/>
      <c r="Z526" s="210"/>
      <c r="AA526" s="210"/>
      <c r="AB526" s="210"/>
      <c r="AC526" s="210"/>
      <c r="AD526" s="210"/>
      <c r="AE526" s="210"/>
      <c r="AF526" s="210"/>
      <c r="AG526" s="210" t="s">
        <v>395</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3" x14ac:dyDescent="0.25">
      <c r="A527" s="217"/>
      <c r="B527" s="218"/>
      <c r="C527" s="265" t="s">
        <v>824</v>
      </c>
      <c r="D527" s="257"/>
      <c r="E527" s="258">
        <v>832.56</v>
      </c>
      <c r="F527" s="220"/>
      <c r="G527" s="220"/>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395</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ht="20.399999999999999" outlineLevel="1" x14ac:dyDescent="0.25">
      <c r="A528" s="232">
        <v>76</v>
      </c>
      <c r="B528" s="233" t="s">
        <v>825</v>
      </c>
      <c r="C528" s="250" t="s">
        <v>826</v>
      </c>
      <c r="D528" s="234" t="s">
        <v>407</v>
      </c>
      <c r="E528" s="235">
        <v>560.11199999999997</v>
      </c>
      <c r="F528" s="236"/>
      <c r="G528" s="237">
        <f>ROUND(E528*F528,2)</f>
        <v>0</v>
      </c>
      <c r="H528" s="236"/>
      <c r="I528" s="237">
        <f>ROUND(E528*H528,2)</f>
        <v>0</v>
      </c>
      <c r="J528" s="236"/>
      <c r="K528" s="237">
        <f>ROUND(E528*J528,2)</f>
        <v>0</v>
      </c>
      <c r="L528" s="237">
        <v>12</v>
      </c>
      <c r="M528" s="237">
        <f>G528*(1+L528/100)</f>
        <v>0</v>
      </c>
      <c r="N528" s="235">
        <v>1E-3</v>
      </c>
      <c r="O528" s="235">
        <f>ROUND(E528*N528,2)</f>
        <v>0.56000000000000005</v>
      </c>
      <c r="P528" s="235">
        <v>0</v>
      </c>
      <c r="Q528" s="235">
        <f>ROUND(E528*P528,2)</f>
        <v>0</v>
      </c>
      <c r="R528" s="237" t="s">
        <v>606</v>
      </c>
      <c r="S528" s="237" t="s">
        <v>292</v>
      </c>
      <c r="T528" s="238" t="s">
        <v>439</v>
      </c>
      <c r="U528" s="220">
        <v>0</v>
      </c>
      <c r="V528" s="220">
        <f>ROUND(E528*U528,2)</f>
        <v>0</v>
      </c>
      <c r="W528" s="220"/>
      <c r="X528" s="220" t="s">
        <v>607</v>
      </c>
      <c r="Y528" s="220" t="s">
        <v>295</v>
      </c>
      <c r="Z528" s="210"/>
      <c r="AA528" s="210"/>
      <c r="AB528" s="210"/>
      <c r="AC528" s="210"/>
      <c r="AD528" s="210"/>
      <c r="AE528" s="210"/>
      <c r="AF528" s="210"/>
      <c r="AG528" s="210" t="s">
        <v>608</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5">
      <c r="A529" s="217"/>
      <c r="B529" s="218"/>
      <c r="C529" s="267" t="s">
        <v>468</v>
      </c>
      <c r="D529" s="259"/>
      <c r="E529" s="260"/>
      <c r="F529" s="220"/>
      <c r="G529" s="220"/>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395</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3" x14ac:dyDescent="0.25">
      <c r="A530" s="217"/>
      <c r="B530" s="218"/>
      <c r="C530" s="268" t="s">
        <v>820</v>
      </c>
      <c r="D530" s="259"/>
      <c r="E530" s="260">
        <v>262</v>
      </c>
      <c r="F530" s="220"/>
      <c r="G530" s="220"/>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395</v>
      </c>
      <c r="AH530" s="210">
        <v>2</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3" x14ac:dyDescent="0.25">
      <c r="A531" s="217"/>
      <c r="B531" s="218"/>
      <c r="C531" s="268" t="s">
        <v>821</v>
      </c>
      <c r="D531" s="259"/>
      <c r="E531" s="260">
        <v>183</v>
      </c>
      <c r="F531" s="220"/>
      <c r="G531" s="220"/>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395</v>
      </c>
      <c r="AH531" s="210">
        <v>2</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3" x14ac:dyDescent="0.25">
      <c r="A532" s="217"/>
      <c r="B532" s="218"/>
      <c r="C532" s="268" t="s">
        <v>827</v>
      </c>
      <c r="D532" s="259"/>
      <c r="E532" s="260">
        <v>21.76</v>
      </c>
      <c r="F532" s="220"/>
      <c r="G532" s="220"/>
      <c r="H532" s="220"/>
      <c r="I532" s="220"/>
      <c r="J532" s="220"/>
      <c r="K532" s="220"/>
      <c r="L532" s="220"/>
      <c r="M532" s="220"/>
      <c r="N532" s="219"/>
      <c r="O532" s="219"/>
      <c r="P532" s="219"/>
      <c r="Q532" s="219"/>
      <c r="R532" s="220"/>
      <c r="S532" s="220"/>
      <c r="T532" s="220"/>
      <c r="U532" s="220"/>
      <c r="V532" s="220"/>
      <c r="W532" s="220"/>
      <c r="X532" s="220"/>
      <c r="Y532" s="220"/>
      <c r="Z532" s="210"/>
      <c r="AA532" s="210"/>
      <c r="AB532" s="210"/>
      <c r="AC532" s="210"/>
      <c r="AD532" s="210"/>
      <c r="AE532" s="210"/>
      <c r="AF532" s="210"/>
      <c r="AG532" s="210" t="s">
        <v>395</v>
      </c>
      <c r="AH532" s="210">
        <v>2</v>
      </c>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3" x14ac:dyDescent="0.25">
      <c r="A533" s="217"/>
      <c r="B533" s="218"/>
      <c r="C533" s="269" t="s">
        <v>473</v>
      </c>
      <c r="D533" s="261"/>
      <c r="E533" s="262">
        <v>466.76</v>
      </c>
      <c r="F533" s="220"/>
      <c r="G533" s="220"/>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395</v>
      </c>
      <c r="AH533" s="210">
        <v>3</v>
      </c>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3" x14ac:dyDescent="0.25">
      <c r="A534" s="217"/>
      <c r="B534" s="218"/>
      <c r="C534" s="267" t="s">
        <v>474</v>
      </c>
      <c r="D534" s="259"/>
      <c r="E534" s="260"/>
      <c r="F534" s="220"/>
      <c r="G534" s="220"/>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395</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3" x14ac:dyDescent="0.25">
      <c r="A535" s="217"/>
      <c r="B535" s="218"/>
      <c r="C535" s="265" t="s">
        <v>828</v>
      </c>
      <c r="D535" s="257"/>
      <c r="E535" s="258">
        <v>560.11199999999997</v>
      </c>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395</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1" x14ac:dyDescent="0.25">
      <c r="A536" s="232">
        <v>77</v>
      </c>
      <c r="B536" s="233" t="s">
        <v>829</v>
      </c>
      <c r="C536" s="250" t="s">
        <v>830</v>
      </c>
      <c r="D536" s="234" t="s">
        <v>687</v>
      </c>
      <c r="E536" s="235">
        <v>43630.86</v>
      </c>
      <c r="F536" s="236"/>
      <c r="G536" s="237">
        <f>ROUND(E536*F536,2)</f>
        <v>0</v>
      </c>
      <c r="H536" s="236"/>
      <c r="I536" s="237">
        <f>ROUND(E536*H536,2)</f>
        <v>0</v>
      </c>
      <c r="J536" s="236"/>
      <c r="K536" s="237">
        <f>ROUND(E536*J536,2)</f>
        <v>0</v>
      </c>
      <c r="L536" s="237">
        <v>12</v>
      </c>
      <c r="M536" s="237">
        <f>G536*(1+L536/100)</f>
        <v>0</v>
      </c>
      <c r="N536" s="235">
        <v>1E-3</v>
      </c>
      <c r="O536" s="235">
        <f>ROUND(E536*N536,2)</f>
        <v>43.63</v>
      </c>
      <c r="P536" s="235">
        <v>0</v>
      </c>
      <c r="Q536" s="235">
        <f>ROUND(E536*P536,2)</f>
        <v>0</v>
      </c>
      <c r="R536" s="237" t="s">
        <v>606</v>
      </c>
      <c r="S536" s="237" t="s">
        <v>292</v>
      </c>
      <c r="T536" s="238" t="s">
        <v>439</v>
      </c>
      <c r="U536" s="220">
        <v>0</v>
      </c>
      <c r="V536" s="220">
        <f>ROUND(E536*U536,2)</f>
        <v>0</v>
      </c>
      <c r="W536" s="220"/>
      <c r="X536" s="220" t="s">
        <v>607</v>
      </c>
      <c r="Y536" s="220" t="s">
        <v>295</v>
      </c>
      <c r="Z536" s="210"/>
      <c r="AA536" s="210"/>
      <c r="AB536" s="210"/>
      <c r="AC536" s="210"/>
      <c r="AD536" s="210"/>
      <c r="AE536" s="210"/>
      <c r="AF536" s="210"/>
      <c r="AG536" s="210" t="s">
        <v>608</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5">
      <c r="A537" s="217"/>
      <c r="B537" s="218"/>
      <c r="C537" s="265" t="s">
        <v>831</v>
      </c>
      <c r="D537" s="257"/>
      <c r="E537" s="258">
        <v>43630.86</v>
      </c>
      <c r="F537" s="220"/>
      <c r="G537" s="220"/>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395</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ht="20.399999999999999" outlineLevel="1" x14ac:dyDescent="0.25">
      <c r="A538" s="232">
        <v>78</v>
      </c>
      <c r="B538" s="233" t="s">
        <v>757</v>
      </c>
      <c r="C538" s="250" t="s">
        <v>758</v>
      </c>
      <c r="D538" s="234" t="s">
        <v>407</v>
      </c>
      <c r="E538" s="235">
        <v>664.56</v>
      </c>
      <c r="F538" s="236"/>
      <c r="G538" s="237">
        <f>ROUND(E538*F538,2)</f>
        <v>0</v>
      </c>
      <c r="H538" s="236"/>
      <c r="I538" s="237">
        <f>ROUND(E538*H538,2)</f>
        <v>0</v>
      </c>
      <c r="J538" s="236"/>
      <c r="K538" s="237">
        <f>ROUND(E538*J538,2)</f>
        <v>0</v>
      </c>
      <c r="L538" s="237">
        <v>12</v>
      </c>
      <c r="M538" s="237">
        <f>G538*(1+L538/100)</f>
        <v>0</v>
      </c>
      <c r="N538" s="235">
        <v>4.4999999999999997E-3</v>
      </c>
      <c r="O538" s="235">
        <f>ROUND(E538*N538,2)</f>
        <v>2.99</v>
      </c>
      <c r="P538" s="235">
        <v>0</v>
      </c>
      <c r="Q538" s="235">
        <f>ROUND(E538*P538,2)</f>
        <v>0</v>
      </c>
      <c r="R538" s="237" t="s">
        <v>606</v>
      </c>
      <c r="S538" s="237" t="s">
        <v>292</v>
      </c>
      <c r="T538" s="238" t="s">
        <v>439</v>
      </c>
      <c r="U538" s="220">
        <v>0</v>
      </c>
      <c r="V538" s="220">
        <f>ROUND(E538*U538,2)</f>
        <v>0</v>
      </c>
      <c r="W538" s="220"/>
      <c r="X538" s="220" t="s">
        <v>607</v>
      </c>
      <c r="Y538" s="220" t="s">
        <v>295</v>
      </c>
      <c r="Z538" s="210"/>
      <c r="AA538" s="210"/>
      <c r="AB538" s="210"/>
      <c r="AC538" s="210"/>
      <c r="AD538" s="210"/>
      <c r="AE538" s="210"/>
      <c r="AF538" s="210"/>
      <c r="AG538" s="210" t="s">
        <v>608</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2" x14ac:dyDescent="0.25">
      <c r="A539" s="217"/>
      <c r="B539" s="218"/>
      <c r="C539" s="267" t="s">
        <v>468</v>
      </c>
      <c r="D539" s="259"/>
      <c r="E539" s="260"/>
      <c r="F539" s="220"/>
      <c r="G539" s="220"/>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395</v>
      </c>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3" x14ac:dyDescent="0.25">
      <c r="A540" s="217"/>
      <c r="B540" s="218"/>
      <c r="C540" s="268" t="s">
        <v>821</v>
      </c>
      <c r="D540" s="259"/>
      <c r="E540" s="260">
        <v>183</v>
      </c>
      <c r="F540" s="220"/>
      <c r="G540" s="220"/>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395</v>
      </c>
      <c r="AH540" s="210">
        <v>2</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3" x14ac:dyDescent="0.25">
      <c r="A541" s="217"/>
      <c r="B541" s="218"/>
      <c r="C541" s="268" t="s">
        <v>820</v>
      </c>
      <c r="D541" s="259"/>
      <c r="E541" s="260">
        <v>262</v>
      </c>
      <c r="F541" s="220"/>
      <c r="G541" s="220"/>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395</v>
      </c>
      <c r="AH541" s="210">
        <v>2</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3" x14ac:dyDescent="0.25">
      <c r="A542" s="217"/>
      <c r="B542" s="218"/>
      <c r="C542" s="268" t="s">
        <v>832</v>
      </c>
      <c r="D542" s="259"/>
      <c r="E542" s="260">
        <v>108.8</v>
      </c>
      <c r="F542" s="220"/>
      <c r="G542" s="220"/>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395</v>
      </c>
      <c r="AH542" s="210">
        <v>2</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5">
      <c r="A543" s="217"/>
      <c r="B543" s="218"/>
      <c r="C543" s="269" t="s">
        <v>473</v>
      </c>
      <c r="D543" s="261"/>
      <c r="E543" s="262">
        <v>553.79999999999995</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395</v>
      </c>
      <c r="AH543" s="210">
        <v>3</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5">
      <c r="A544" s="217"/>
      <c r="B544" s="218"/>
      <c r="C544" s="267" t="s">
        <v>474</v>
      </c>
      <c r="D544" s="259"/>
      <c r="E544" s="260"/>
      <c r="F544" s="220"/>
      <c r="G544" s="220"/>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395</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5">
      <c r="A545" s="217"/>
      <c r="B545" s="218"/>
      <c r="C545" s="265" t="s">
        <v>833</v>
      </c>
      <c r="D545" s="257"/>
      <c r="E545" s="258">
        <v>664.56</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395</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5">
      <c r="A546" s="232">
        <v>79</v>
      </c>
      <c r="B546" s="233" t="s">
        <v>834</v>
      </c>
      <c r="C546" s="250" t="s">
        <v>835</v>
      </c>
      <c r="D546" s="234" t="s">
        <v>452</v>
      </c>
      <c r="E546" s="235">
        <v>44.75</v>
      </c>
      <c r="F546" s="236"/>
      <c r="G546" s="237">
        <f>ROUND(E546*F546,2)</f>
        <v>0</v>
      </c>
      <c r="H546" s="236"/>
      <c r="I546" s="237">
        <f>ROUND(E546*H546,2)</f>
        <v>0</v>
      </c>
      <c r="J546" s="236"/>
      <c r="K546" s="237">
        <f>ROUND(E546*J546,2)</f>
        <v>0</v>
      </c>
      <c r="L546" s="237">
        <v>12</v>
      </c>
      <c r="M546" s="237">
        <f>G546*(1+L546/100)</f>
        <v>0</v>
      </c>
      <c r="N546" s="235">
        <v>0</v>
      </c>
      <c r="O546" s="235">
        <f>ROUND(E546*N546,2)</f>
        <v>0</v>
      </c>
      <c r="P546" s="235">
        <v>0</v>
      </c>
      <c r="Q546" s="235">
        <f>ROUND(E546*P546,2)</f>
        <v>0</v>
      </c>
      <c r="R546" s="237" t="s">
        <v>438</v>
      </c>
      <c r="S546" s="237" t="s">
        <v>292</v>
      </c>
      <c r="T546" s="238" t="s">
        <v>439</v>
      </c>
      <c r="U546" s="220">
        <v>1.8360000000000001</v>
      </c>
      <c r="V546" s="220">
        <f>ROUND(E546*U546,2)</f>
        <v>82.16</v>
      </c>
      <c r="W546" s="220"/>
      <c r="X546" s="220" t="s">
        <v>326</v>
      </c>
      <c r="Y546" s="220" t="s">
        <v>295</v>
      </c>
      <c r="Z546" s="210"/>
      <c r="AA546" s="210"/>
      <c r="AB546" s="210"/>
      <c r="AC546" s="210"/>
      <c r="AD546" s="210"/>
      <c r="AE546" s="210"/>
      <c r="AF546" s="210"/>
      <c r="AG546" s="210" t="s">
        <v>327</v>
      </c>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2" x14ac:dyDescent="0.25">
      <c r="A547" s="217"/>
      <c r="B547" s="218"/>
      <c r="C547" s="266" t="s">
        <v>836</v>
      </c>
      <c r="D547" s="263"/>
      <c r="E547" s="263"/>
      <c r="F547" s="263"/>
      <c r="G547" s="263"/>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467</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40" t="str">
        <f>C547</f>
        <v>pod mazaniny a dlažby, popř. na plochých střechách, vodorovný nebo ve spádu, s udusáním a urovnáním povrchu,</v>
      </c>
      <c r="BB547" s="210"/>
      <c r="BC547" s="210"/>
      <c r="BD547" s="210"/>
      <c r="BE547" s="210"/>
      <c r="BF547" s="210"/>
      <c r="BG547" s="210"/>
      <c r="BH547" s="210"/>
    </row>
    <row r="548" spans="1:60" outlineLevel="2" x14ac:dyDescent="0.25">
      <c r="A548" s="217"/>
      <c r="B548" s="218"/>
      <c r="C548" s="265" t="s">
        <v>837</v>
      </c>
      <c r="D548" s="257"/>
      <c r="E548" s="258">
        <v>23.79</v>
      </c>
      <c r="F548" s="220"/>
      <c r="G548" s="220"/>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395</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3" x14ac:dyDescent="0.25">
      <c r="A549" s="217"/>
      <c r="B549" s="218"/>
      <c r="C549" s="265" t="s">
        <v>838</v>
      </c>
      <c r="D549" s="257"/>
      <c r="E549" s="258">
        <v>20.96</v>
      </c>
      <c r="F549" s="220"/>
      <c r="G549" s="220"/>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395</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ht="20.399999999999999" outlineLevel="1" x14ac:dyDescent="0.25">
      <c r="A550" s="232">
        <v>80</v>
      </c>
      <c r="B550" s="233" t="s">
        <v>839</v>
      </c>
      <c r="C550" s="250" t="s">
        <v>840</v>
      </c>
      <c r="D550" s="234" t="s">
        <v>407</v>
      </c>
      <c r="E550" s="235">
        <v>314.39999999999998</v>
      </c>
      <c r="F550" s="236"/>
      <c r="G550" s="237">
        <f>ROUND(E550*F550,2)</f>
        <v>0</v>
      </c>
      <c r="H550" s="236"/>
      <c r="I550" s="237">
        <f>ROUND(E550*H550,2)</f>
        <v>0</v>
      </c>
      <c r="J550" s="236"/>
      <c r="K550" s="237">
        <f>ROUND(E550*J550,2)</f>
        <v>0</v>
      </c>
      <c r="L550" s="237">
        <v>12</v>
      </c>
      <c r="M550" s="237">
        <f>G550*(1+L550/100)</f>
        <v>0</v>
      </c>
      <c r="N550" s="235">
        <v>2.0000000000000001E-4</v>
      </c>
      <c r="O550" s="235">
        <f>ROUND(E550*N550,2)</f>
        <v>0.06</v>
      </c>
      <c r="P550" s="235">
        <v>0</v>
      </c>
      <c r="Q550" s="235">
        <f>ROUND(E550*P550,2)</f>
        <v>0</v>
      </c>
      <c r="R550" s="237" t="s">
        <v>606</v>
      </c>
      <c r="S550" s="237" t="s">
        <v>292</v>
      </c>
      <c r="T550" s="238" t="s">
        <v>439</v>
      </c>
      <c r="U550" s="220">
        <v>0</v>
      </c>
      <c r="V550" s="220">
        <f>ROUND(E550*U550,2)</f>
        <v>0</v>
      </c>
      <c r="W550" s="220"/>
      <c r="X550" s="220" t="s">
        <v>607</v>
      </c>
      <c r="Y550" s="220" t="s">
        <v>295</v>
      </c>
      <c r="Z550" s="210"/>
      <c r="AA550" s="210"/>
      <c r="AB550" s="210"/>
      <c r="AC550" s="210"/>
      <c r="AD550" s="210"/>
      <c r="AE550" s="210"/>
      <c r="AF550" s="210"/>
      <c r="AG550" s="210" t="s">
        <v>608</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5">
      <c r="A551" s="217"/>
      <c r="B551" s="218"/>
      <c r="C551" s="265" t="s">
        <v>841</v>
      </c>
      <c r="D551" s="257"/>
      <c r="E551" s="258">
        <v>314.39999999999998</v>
      </c>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395</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ht="20.399999999999999" outlineLevel="1" x14ac:dyDescent="0.25">
      <c r="A552" s="232">
        <v>81</v>
      </c>
      <c r="B552" s="233" t="s">
        <v>842</v>
      </c>
      <c r="C552" s="250" t="s">
        <v>843</v>
      </c>
      <c r="D552" s="234" t="s">
        <v>407</v>
      </c>
      <c r="E552" s="235">
        <v>1146.96</v>
      </c>
      <c r="F552" s="236"/>
      <c r="G552" s="237">
        <f>ROUND(E552*F552,2)</f>
        <v>0</v>
      </c>
      <c r="H552" s="236"/>
      <c r="I552" s="237">
        <f>ROUND(E552*H552,2)</f>
        <v>0</v>
      </c>
      <c r="J552" s="236"/>
      <c r="K552" s="237">
        <f>ROUND(E552*J552,2)</f>
        <v>0</v>
      </c>
      <c r="L552" s="237">
        <v>12</v>
      </c>
      <c r="M552" s="237">
        <f>G552*(1+L552/100)</f>
        <v>0</v>
      </c>
      <c r="N552" s="235">
        <v>2.9999999999999997E-4</v>
      </c>
      <c r="O552" s="235">
        <f>ROUND(E552*N552,2)</f>
        <v>0.34</v>
      </c>
      <c r="P552" s="235">
        <v>0</v>
      </c>
      <c r="Q552" s="235">
        <f>ROUND(E552*P552,2)</f>
        <v>0</v>
      </c>
      <c r="R552" s="237" t="s">
        <v>606</v>
      </c>
      <c r="S552" s="237" t="s">
        <v>292</v>
      </c>
      <c r="T552" s="238" t="s">
        <v>439</v>
      </c>
      <c r="U552" s="220">
        <v>0</v>
      </c>
      <c r="V552" s="220">
        <f>ROUND(E552*U552,2)</f>
        <v>0</v>
      </c>
      <c r="W552" s="220"/>
      <c r="X552" s="220" t="s">
        <v>607</v>
      </c>
      <c r="Y552" s="220" t="s">
        <v>295</v>
      </c>
      <c r="Z552" s="210"/>
      <c r="AA552" s="210"/>
      <c r="AB552" s="210"/>
      <c r="AC552" s="210"/>
      <c r="AD552" s="210"/>
      <c r="AE552" s="210"/>
      <c r="AF552" s="210"/>
      <c r="AG552" s="210" t="s">
        <v>608</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2" x14ac:dyDescent="0.25">
      <c r="A553" s="217"/>
      <c r="B553" s="218"/>
      <c r="C553" s="267" t="s">
        <v>468</v>
      </c>
      <c r="D553" s="259"/>
      <c r="E553" s="260"/>
      <c r="F553" s="220"/>
      <c r="G553" s="220"/>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395</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3" x14ac:dyDescent="0.25">
      <c r="A554" s="217"/>
      <c r="B554" s="218"/>
      <c r="C554" s="268" t="s">
        <v>844</v>
      </c>
      <c r="D554" s="259"/>
      <c r="E554" s="260">
        <v>524</v>
      </c>
      <c r="F554" s="220"/>
      <c r="G554" s="220"/>
      <c r="H554" s="220"/>
      <c r="I554" s="220"/>
      <c r="J554" s="220"/>
      <c r="K554" s="220"/>
      <c r="L554" s="220"/>
      <c r="M554" s="220"/>
      <c r="N554" s="219"/>
      <c r="O554" s="219"/>
      <c r="P554" s="219"/>
      <c r="Q554" s="219"/>
      <c r="R554" s="220"/>
      <c r="S554" s="220"/>
      <c r="T554" s="220"/>
      <c r="U554" s="220"/>
      <c r="V554" s="220"/>
      <c r="W554" s="220"/>
      <c r="X554" s="220"/>
      <c r="Y554" s="220"/>
      <c r="Z554" s="210"/>
      <c r="AA554" s="210"/>
      <c r="AB554" s="210"/>
      <c r="AC554" s="210"/>
      <c r="AD554" s="210"/>
      <c r="AE554" s="210"/>
      <c r="AF554" s="210"/>
      <c r="AG554" s="210" t="s">
        <v>395</v>
      </c>
      <c r="AH554" s="210">
        <v>2</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3" x14ac:dyDescent="0.25">
      <c r="A555" s="217"/>
      <c r="B555" s="218"/>
      <c r="C555" s="268" t="s">
        <v>832</v>
      </c>
      <c r="D555" s="259"/>
      <c r="E555" s="260">
        <v>108.8</v>
      </c>
      <c r="F555" s="220"/>
      <c r="G555" s="220"/>
      <c r="H555" s="220"/>
      <c r="I555" s="220"/>
      <c r="J555" s="220"/>
      <c r="K555" s="220"/>
      <c r="L555" s="220"/>
      <c r="M555" s="220"/>
      <c r="N555" s="219"/>
      <c r="O555" s="219"/>
      <c r="P555" s="219"/>
      <c r="Q555" s="219"/>
      <c r="R555" s="220"/>
      <c r="S555" s="220"/>
      <c r="T555" s="220"/>
      <c r="U555" s="220"/>
      <c r="V555" s="220"/>
      <c r="W555" s="220"/>
      <c r="X555" s="220"/>
      <c r="Y555" s="220"/>
      <c r="Z555" s="210"/>
      <c r="AA555" s="210"/>
      <c r="AB555" s="210"/>
      <c r="AC555" s="210"/>
      <c r="AD555" s="210"/>
      <c r="AE555" s="210"/>
      <c r="AF555" s="210"/>
      <c r="AG555" s="210" t="s">
        <v>395</v>
      </c>
      <c r="AH555" s="210">
        <v>2</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3" x14ac:dyDescent="0.25">
      <c r="A556" s="217"/>
      <c r="B556" s="218"/>
      <c r="C556" s="268" t="s">
        <v>845</v>
      </c>
      <c r="D556" s="259"/>
      <c r="E556" s="260">
        <v>183</v>
      </c>
      <c r="F556" s="220"/>
      <c r="G556" s="220"/>
      <c r="H556" s="220"/>
      <c r="I556" s="220"/>
      <c r="J556" s="220"/>
      <c r="K556" s="220"/>
      <c r="L556" s="220"/>
      <c r="M556" s="220"/>
      <c r="N556" s="219"/>
      <c r="O556" s="219"/>
      <c r="P556" s="219"/>
      <c r="Q556" s="219"/>
      <c r="R556" s="220"/>
      <c r="S556" s="220"/>
      <c r="T556" s="220"/>
      <c r="U556" s="220"/>
      <c r="V556" s="220"/>
      <c r="W556" s="220"/>
      <c r="X556" s="220"/>
      <c r="Y556" s="220"/>
      <c r="Z556" s="210"/>
      <c r="AA556" s="210"/>
      <c r="AB556" s="210"/>
      <c r="AC556" s="210"/>
      <c r="AD556" s="210"/>
      <c r="AE556" s="210"/>
      <c r="AF556" s="210"/>
      <c r="AG556" s="210" t="s">
        <v>395</v>
      </c>
      <c r="AH556" s="210">
        <v>2</v>
      </c>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3" x14ac:dyDescent="0.25">
      <c r="A557" s="217"/>
      <c r="B557" s="218"/>
      <c r="C557" s="268" t="s">
        <v>823</v>
      </c>
      <c r="D557" s="259"/>
      <c r="E557" s="260">
        <v>140</v>
      </c>
      <c r="F557" s="220"/>
      <c r="G557" s="220"/>
      <c r="H557" s="220"/>
      <c r="I557" s="220"/>
      <c r="J557" s="220"/>
      <c r="K557" s="220"/>
      <c r="L557" s="220"/>
      <c r="M557" s="220"/>
      <c r="N557" s="219"/>
      <c r="O557" s="219"/>
      <c r="P557" s="219"/>
      <c r="Q557" s="219"/>
      <c r="R557" s="220"/>
      <c r="S557" s="220"/>
      <c r="T557" s="220"/>
      <c r="U557" s="220"/>
      <c r="V557" s="220"/>
      <c r="W557" s="220"/>
      <c r="X557" s="220"/>
      <c r="Y557" s="220"/>
      <c r="Z557" s="210"/>
      <c r="AA557" s="210"/>
      <c r="AB557" s="210"/>
      <c r="AC557" s="210"/>
      <c r="AD557" s="210"/>
      <c r="AE557" s="210"/>
      <c r="AF557" s="210"/>
      <c r="AG557" s="210" t="s">
        <v>395</v>
      </c>
      <c r="AH557" s="210">
        <v>2</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3" x14ac:dyDescent="0.25">
      <c r="A558" s="217"/>
      <c r="B558" s="218"/>
      <c r="C558" s="269" t="s">
        <v>473</v>
      </c>
      <c r="D558" s="261"/>
      <c r="E558" s="262">
        <v>955.8</v>
      </c>
      <c r="F558" s="220"/>
      <c r="G558" s="220"/>
      <c r="H558" s="220"/>
      <c r="I558" s="220"/>
      <c r="J558" s="220"/>
      <c r="K558" s="220"/>
      <c r="L558" s="220"/>
      <c r="M558" s="220"/>
      <c r="N558" s="219"/>
      <c r="O558" s="219"/>
      <c r="P558" s="219"/>
      <c r="Q558" s="219"/>
      <c r="R558" s="220"/>
      <c r="S558" s="220"/>
      <c r="T558" s="220"/>
      <c r="U558" s="220"/>
      <c r="V558" s="220"/>
      <c r="W558" s="220"/>
      <c r="X558" s="220"/>
      <c r="Y558" s="220"/>
      <c r="Z558" s="210"/>
      <c r="AA558" s="210"/>
      <c r="AB558" s="210"/>
      <c r="AC558" s="210"/>
      <c r="AD558" s="210"/>
      <c r="AE558" s="210"/>
      <c r="AF558" s="210"/>
      <c r="AG558" s="210" t="s">
        <v>395</v>
      </c>
      <c r="AH558" s="210">
        <v>3</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3" x14ac:dyDescent="0.25">
      <c r="A559" s="217"/>
      <c r="B559" s="218"/>
      <c r="C559" s="267" t="s">
        <v>474</v>
      </c>
      <c r="D559" s="259"/>
      <c r="E559" s="260"/>
      <c r="F559" s="220"/>
      <c r="G559" s="220"/>
      <c r="H559" s="220"/>
      <c r="I559" s="220"/>
      <c r="J559" s="220"/>
      <c r="K559" s="220"/>
      <c r="L559" s="220"/>
      <c r="M559" s="220"/>
      <c r="N559" s="219"/>
      <c r="O559" s="219"/>
      <c r="P559" s="219"/>
      <c r="Q559" s="219"/>
      <c r="R559" s="220"/>
      <c r="S559" s="220"/>
      <c r="T559" s="220"/>
      <c r="U559" s="220"/>
      <c r="V559" s="220"/>
      <c r="W559" s="220"/>
      <c r="X559" s="220"/>
      <c r="Y559" s="220"/>
      <c r="Z559" s="210"/>
      <c r="AA559" s="210"/>
      <c r="AB559" s="210"/>
      <c r="AC559" s="210"/>
      <c r="AD559" s="210"/>
      <c r="AE559" s="210"/>
      <c r="AF559" s="210"/>
      <c r="AG559" s="210" t="s">
        <v>395</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3" x14ac:dyDescent="0.25">
      <c r="A560" s="217"/>
      <c r="B560" s="218"/>
      <c r="C560" s="265" t="s">
        <v>846</v>
      </c>
      <c r="D560" s="257"/>
      <c r="E560" s="258">
        <v>1146.96</v>
      </c>
      <c r="F560" s="220"/>
      <c r="G560" s="220"/>
      <c r="H560" s="220"/>
      <c r="I560" s="220"/>
      <c r="J560" s="220"/>
      <c r="K560" s="220"/>
      <c r="L560" s="220"/>
      <c r="M560" s="220"/>
      <c r="N560" s="219"/>
      <c r="O560" s="219"/>
      <c r="P560" s="219"/>
      <c r="Q560" s="219"/>
      <c r="R560" s="220"/>
      <c r="S560" s="220"/>
      <c r="T560" s="220"/>
      <c r="U560" s="220"/>
      <c r="V560" s="220"/>
      <c r="W560" s="220"/>
      <c r="X560" s="220"/>
      <c r="Y560" s="220"/>
      <c r="Z560" s="210"/>
      <c r="AA560" s="210"/>
      <c r="AB560" s="210"/>
      <c r="AC560" s="210"/>
      <c r="AD560" s="210"/>
      <c r="AE560" s="210"/>
      <c r="AF560" s="210"/>
      <c r="AG560" s="210" t="s">
        <v>395</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ht="20.399999999999999" outlineLevel="1" x14ac:dyDescent="0.25">
      <c r="A561" s="232">
        <v>82</v>
      </c>
      <c r="B561" s="233" t="s">
        <v>847</v>
      </c>
      <c r="C561" s="250" t="s">
        <v>848</v>
      </c>
      <c r="D561" s="234" t="s">
        <v>407</v>
      </c>
      <c r="E561" s="235">
        <v>219.6</v>
      </c>
      <c r="F561" s="236"/>
      <c r="G561" s="237">
        <f>ROUND(E561*F561,2)</f>
        <v>0</v>
      </c>
      <c r="H561" s="236"/>
      <c r="I561" s="237">
        <f>ROUND(E561*H561,2)</f>
        <v>0</v>
      </c>
      <c r="J561" s="236"/>
      <c r="K561" s="237">
        <f>ROUND(E561*J561,2)</f>
        <v>0</v>
      </c>
      <c r="L561" s="237">
        <v>12</v>
      </c>
      <c r="M561" s="237">
        <f>G561*(1+L561/100)</f>
        <v>0</v>
      </c>
      <c r="N561" s="235">
        <v>5.0000000000000001E-4</v>
      </c>
      <c r="O561" s="235">
        <f>ROUND(E561*N561,2)</f>
        <v>0.11</v>
      </c>
      <c r="P561" s="235">
        <v>0</v>
      </c>
      <c r="Q561" s="235">
        <f>ROUND(E561*P561,2)</f>
        <v>0</v>
      </c>
      <c r="R561" s="237" t="s">
        <v>606</v>
      </c>
      <c r="S561" s="237" t="s">
        <v>292</v>
      </c>
      <c r="T561" s="238" t="s">
        <v>439</v>
      </c>
      <c r="U561" s="220">
        <v>0</v>
      </c>
      <c r="V561" s="220">
        <f>ROUND(E561*U561,2)</f>
        <v>0</v>
      </c>
      <c r="W561" s="220"/>
      <c r="X561" s="220" t="s">
        <v>607</v>
      </c>
      <c r="Y561" s="220" t="s">
        <v>295</v>
      </c>
      <c r="Z561" s="210"/>
      <c r="AA561" s="210"/>
      <c r="AB561" s="210"/>
      <c r="AC561" s="210"/>
      <c r="AD561" s="210"/>
      <c r="AE561" s="210"/>
      <c r="AF561" s="210"/>
      <c r="AG561" s="210" t="s">
        <v>608</v>
      </c>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2" x14ac:dyDescent="0.25">
      <c r="A562" s="217"/>
      <c r="B562" s="218"/>
      <c r="C562" s="265" t="s">
        <v>849</v>
      </c>
      <c r="D562" s="257"/>
      <c r="E562" s="258">
        <v>219.6</v>
      </c>
      <c r="F562" s="220"/>
      <c r="G562" s="220"/>
      <c r="H562" s="220"/>
      <c r="I562" s="220"/>
      <c r="J562" s="220"/>
      <c r="K562" s="220"/>
      <c r="L562" s="220"/>
      <c r="M562" s="220"/>
      <c r="N562" s="219"/>
      <c r="O562" s="219"/>
      <c r="P562" s="219"/>
      <c r="Q562" s="219"/>
      <c r="R562" s="220"/>
      <c r="S562" s="220"/>
      <c r="T562" s="220"/>
      <c r="U562" s="220"/>
      <c r="V562" s="220"/>
      <c r="W562" s="220"/>
      <c r="X562" s="220"/>
      <c r="Y562" s="220"/>
      <c r="Z562" s="210"/>
      <c r="AA562" s="210"/>
      <c r="AB562" s="210"/>
      <c r="AC562" s="210"/>
      <c r="AD562" s="210"/>
      <c r="AE562" s="210"/>
      <c r="AF562" s="210"/>
      <c r="AG562" s="210" t="s">
        <v>395</v>
      </c>
      <c r="AH562" s="210">
        <v>0</v>
      </c>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5">
      <c r="A563" s="232">
        <v>83</v>
      </c>
      <c r="B563" s="233" t="s">
        <v>850</v>
      </c>
      <c r="C563" s="250" t="s">
        <v>851</v>
      </c>
      <c r="D563" s="234" t="s">
        <v>407</v>
      </c>
      <c r="E563" s="235">
        <v>262</v>
      </c>
      <c r="F563" s="236"/>
      <c r="G563" s="237">
        <f>ROUND(E563*F563,2)</f>
        <v>0</v>
      </c>
      <c r="H563" s="236"/>
      <c r="I563" s="237">
        <f>ROUND(E563*H563,2)</f>
        <v>0</v>
      </c>
      <c r="J563" s="236"/>
      <c r="K563" s="237">
        <f>ROUND(E563*J563,2)</f>
        <v>0</v>
      </c>
      <c r="L563" s="237">
        <v>12</v>
      </c>
      <c r="M563" s="237">
        <f>G563*(1+L563/100)</f>
        <v>0</v>
      </c>
      <c r="N563" s="235">
        <v>0</v>
      </c>
      <c r="O563" s="235">
        <f>ROUND(E563*N563,2)</f>
        <v>0</v>
      </c>
      <c r="P563" s="235">
        <v>0</v>
      </c>
      <c r="Q563" s="235">
        <f>ROUND(E563*P563,2)</f>
        <v>0</v>
      </c>
      <c r="R563" s="237"/>
      <c r="S563" s="237" t="s">
        <v>325</v>
      </c>
      <c r="T563" s="238" t="s">
        <v>293</v>
      </c>
      <c r="U563" s="220">
        <v>0</v>
      </c>
      <c r="V563" s="220">
        <f>ROUND(E563*U563,2)</f>
        <v>0</v>
      </c>
      <c r="W563" s="220"/>
      <c r="X563" s="220" t="s">
        <v>326</v>
      </c>
      <c r="Y563" s="220" t="s">
        <v>295</v>
      </c>
      <c r="Z563" s="210"/>
      <c r="AA563" s="210"/>
      <c r="AB563" s="210"/>
      <c r="AC563" s="210"/>
      <c r="AD563" s="210"/>
      <c r="AE563" s="210"/>
      <c r="AF563" s="210"/>
      <c r="AG563" s="210" t="s">
        <v>692</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2" x14ac:dyDescent="0.25">
      <c r="A564" s="217"/>
      <c r="B564" s="218"/>
      <c r="C564" s="265" t="s">
        <v>852</v>
      </c>
      <c r="D564" s="257"/>
      <c r="E564" s="258">
        <v>262</v>
      </c>
      <c r="F564" s="220"/>
      <c r="G564" s="220"/>
      <c r="H564" s="220"/>
      <c r="I564" s="220"/>
      <c r="J564" s="220"/>
      <c r="K564" s="220"/>
      <c r="L564" s="220"/>
      <c r="M564" s="220"/>
      <c r="N564" s="219"/>
      <c r="O564" s="219"/>
      <c r="P564" s="219"/>
      <c r="Q564" s="219"/>
      <c r="R564" s="220"/>
      <c r="S564" s="220"/>
      <c r="T564" s="220"/>
      <c r="U564" s="220"/>
      <c r="V564" s="220"/>
      <c r="W564" s="220"/>
      <c r="X564" s="220"/>
      <c r="Y564" s="220"/>
      <c r="Z564" s="210"/>
      <c r="AA564" s="210"/>
      <c r="AB564" s="210"/>
      <c r="AC564" s="210"/>
      <c r="AD564" s="210"/>
      <c r="AE564" s="210"/>
      <c r="AF564" s="210"/>
      <c r="AG564" s="210" t="s">
        <v>395</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5">
      <c r="A565" s="232">
        <v>84</v>
      </c>
      <c r="B565" s="233" t="s">
        <v>853</v>
      </c>
      <c r="C565" s="250" t="s">
        <v>854</v>
      </c>
      <c r="D565" s="234" t="s">
        <v>407</v>
      </c>
      <c r="E565" s="235">
        <v>445</v>
      </c>
      <c r="F565" s="236"/>
      <c r="G565" s="237">
        <f>ROUND(E565*F565,2)</f>
        <v>0</v>
      </c>
      <c r="H565" s="236"/>
      <c r="I565" s="237">
        <f>ROUND(E565*H565,2)</f>
        <v>0</v>
      </c>
      <c r="J565" s="236"/>
      <c r="K565" s="237">
        <f>ROUND(E565*J565,2)</f>
        <v>0</v>
      </c>
      <c r="L565" s="237">
        <v>12</v>
      </c>
      <c r="M565" s="237">
        <f>G565*(1+L565/100)</f>
        <v>0</v>
      </c>
      <c r="N565" s="235">
        <v>0</v>
      </c>
      <c r="O565" s="235">
        <f>ROUND(E565*N565,2)</f>
        <v>0</v>
      </c>
      <c r="P565" s="235">
        <v>0</v>
      </c>
      <c r="Q565" s="235">
        <f>ROUND(E565*P565,2)</f>
        <v>0</v>
      </c>
      <c r="R565" s="237" t="s">
        <v>761</v>
      </c>
      <c r="S565" s="237" t="s">
        <v>292</v>
      </c>
      <c r="T565" s="238" t="s">
        <v>439</v>
      </c>
      <c r="U565" s="220">
        <v>0.13300000000000001</v>
      </c>
      <c r="V565" s="220">
        <f>ROUND(E565*U565,2)</f>
        <v>59.19</v>
      </c>
      <c r="W565" s="220"/>
      <c r="X565" s="220" t="s">
        <v>326</v>
      </c>
      <c r="Y565" s="220" t="s">
        <v>295</v>
      </c>
      <c r="Z565" s="210"/>
      <c r="AA565" s="210"/>
      <c r="AB565" s="210"/>
      <c r="AC565" s="210"/>
      <c r="AD565" s="210"/>
      <c r="AE565" s="210"/>
      <c r="AF565" s="210"/>
      <c r="AG565" s="210" t="s">
        <v>692</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2" x14ac:dyDescent="0.25">
      <c r="A566" s="217"/>
      <c r="B566" s="218"/>
      <c r="C566" s="265" t="s">
        <v>852</v>
      </c>
      <c r="D566" s="257"/>
      <c r="E566" s="258">
        <v>262</v>
      </c>
      <c r="F566" s="220"/>
      <c r="G566" s="220"/>
      <c r="H566" s="220"/>
      <c r="I566" s="220"/>
      <c r="J566" s="220"/>
      <c r="K566" s="220"/>
      <c r="L566" s="220"/>
      <c r="M566" s="220"/>
      <c r="N566" s="219"/>
      <c r="O566" s="219"/>
      <c r="P566" s="219"/>
      <c r="Q566" s="219"/>
      <c r="R566" s="220"/>
      <c r="S566" s="220"/>
      <c r="T566" s="220"/>
      <c r="U566" s="220"/>
      <c r="V566" s="220"/>
      <c r="W566" s="220"/>
      <c r="X566" s="220"/>
      <c r="Y566" s="220"/>
      <c r="Z566" s="210"/>
      <c r="AA566" s="210"/>
      <c r="AB566" s="210"/>
      <c r="AC566" s="210"/>
      <c r="AD566" s="210"/>
      <c r="AE566" s="210"/>
      <c r="AF566" s="210"/>
      <c r="AG566" s="210" t="s">
        <v>395</v>
      </c>
      <c r="AH566" s="210">
        <v>0</v>
      </c>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3" x14ac:dyDescent="0.25">
      <c r="A567" s="217"/>
      <c r="B567" s="218"/>
      <c r="C567" s="265" t="s">
        <v>855</v>
      </c>
      <c r="D567" s="257"/>
      <c r="E567" s="258">
        <v>183</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395</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ht="20.399999999999999" outlineLevel="1" x14ac:dyDescent="0.25">
      <c r="A568" s="232">
        <v>85</v>
      </c>
      <c r="B568" s="233" t="s">
        <v>856</v>
      </c>
      <c r="C568" s="250" t="s">
        <v>857</v>
      </c>
      <c r="D568" s="234" t="s">
        <v>407</v>
      </c>
      <c r="E568" s="235">
        <v>553.79999999999995</v>
      </c>
      <c r="F568" s="236"/>
      <c r="G568" s="237">
        <f>ROUND(E568*F568,2)</f>
        <v>0</v>
      </c>
      <c r="H568" s="236"/>
      <c r="I568" s="237">
        <f>ROUND(E568*H568,2)</f>
        <v>0</v>
      </c>
      <c r="J568" s="236"/>
      <c r="K568" s="237">
        <f>ROUND(E568*J568,2)</f>
        <v>0</v>
      </c>
      <c r="L568" s="237">
        <v>12</v>
      </c>
      <c r="M568" s="237">
        <f>G568*(1+L568/100)</f>
        <v>0</v>
      </c>
      <c r="N568" s="235">
        <v>3.3E-4</v>
      </c>
      <c r="O568" s="235">
        <f>ROUND(E568*N568,2)</f>
        <v>0.18</v>
      </c>
      <c r="P568" s="235">
        <v>0</v>
      </c>
      <c r="Q568" s="235">
        <f>ROUND(E568*P568,2)</f>
        <v>0</v>
      </c>
      <c r="R568" s="237" t="s">
        <v>761</v>
      </c>
      <c r="S568" s="237" t="s">
        <v>292</v>
      </c>
      <c r="T568" s="238" t="s">
        <v>439</v>
      </c>
      <c r="U568" s="220">
        <v>2.75E-2</v>
      </c>
      <c r="V568" s="220">
        <f>ROUND(E568*U568,2)</f>
        <v>15.23</v>
      </c>
      <c r="W568" s="220"/>
      <c r="X568" s="220" t="s">
        <v>326</v>
      </c>
      <c r="Y568" s="220" t="s">
        <v>295</v>
      </c>
      <c r="Z568" s="210"/>
      <c r="AA568" s="210"/>
      <c r="AB568" s="210"/>
      <c r="AC568" s="210"/>
      <c r="AD568" s="210"/>
      <c r="AE568" s="210"/>
      <c r="AF568" s="210"/>
      <c r="AG568" s="210" t="s">
        <v>692</v>
      </c>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2" x14ac:dyDescent="0.25">
      <c r="A569" s="217"/>
      <c r="B569" s="218"/>
      <c r="C569" s="265" t="s">
        <v>855</v>
      </c>
      <c r="D569" s="257"/>
      <c r="E569" s="258">
        <v>183</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395</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3" x14ac:dyDescent="0.25">
      <c r="A570" s="217"/>
      <c r="B570" s="218"/>
      <c r="C570" s="265" t="s">
        <v>858</v>
      </c>
      <c r="D570" s="257"/>
      <c r="E570" s="258">
        <v>262</v>
      </c>
      <c r="F570" s="220"/>
      <c r="G570" s="220"/>
      <c r="H570" s="220"/>
      <c r="I570" s="220"/>
      <c r="J570" s="220"/>
      <c r="K570" s="220"/>
      <c r="L570" s="220"/>
      <c r="M570" s="220"/>
      <c r="N570" s="219"/>
      <c r="O570" s="219"/>
      <c r="P570" s="219"/>
      <c r="Q570" s="219"/>
      <c r="R570" s="220"/>
      <c r="S570" s="220"/>
      <c r="T570" s="220"/>
      <c r="U570" s="220"/>
      <c r="V570" s="220"/>
      <c r="W570" s="220"/>
      <c r="X570" s="220"/>
      <c r="Y570" s="220"/>
      <c r="Z570" s="210"/>
      <c r="AA570" s="210"/>
      <c r="AB570" s="210"/>
      <c r="AC570" s="210"/>
      <c r="AD570" s="210"/>
      <c r="AE570" s="210"/>
      <c r="AF570" s="210"/>
      <c r="AG570" s="210" t="s">
        <v>395</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3" x14ac:dyDescent="0.25">
      <c r="A571" s="217"/>
      <c r="B571" s="218"/>
      <c r="C571" s="265" t="s">
        <v>859</v>
      </c>
      <c r="D571" s="257"/>
      <c r="E571" s="258">
        <v>108.8</v>
      </c>
      <c r="F571" s="220"/>
      <c r="G571" s="220"/>
      <c r="H571" s="220"/>
      <c r="I571" s="220"/>
      <c r="J571" s="220"/>
      <c r="K571" s="220"/>
      <c r="L571" s="220"/>
      <c r="M571" s="220"/>
      <c r="N571" s="219"/>
      <c r="O571" s="219"/>
      <c r="P571" s="219"/>
      <c r="Q571" s="219"/>
      <c r="R571" s="220"/>
      <c r="S571" s="220"/>
      <c r="T571" s="220"/>
      <c r="U571" s="220"/>
      <c r="V571" s="220"/>
      <c r="W571" s="220"/>
      <c r="X571" s="220"/>
      <c r="Y571" s="220"/>
      <c r="Z571" s="210"/>
      <c r="AA571" s="210"/>
      <c r="AB571" s="210"/>
      <c r="AC571" s="210"/>
      <c r="AD571" s="210"/>
      <c r="AE571" s="210"/>
      <c r="AF571" s="210"/>
      <c r="AG571" s="210" t="s">
        <v>395</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1" x14ac:dyDescent="0.25">
      <c r="A572" s="242">
        <v>86</v>
      </c>
      <c r="B572" s="243" t="s">
        <v>860</v>
      </c>
      <c r="C572" s="253" t="s">
        <v>861</v>
      </c>
      <c r="D572" s="244" t="s">
        <v>407</v>
      </c>
      <c r="E572" s="245">
        <v>553.79999999999995</v>
      </c>
      <c r="F572" s="246"/>
      <c r="G572" s="247">
        <f>ROUND(E572*F572,2)</f>
        <v>0</v>
      </c>
      <c r="H572" s="246"/>
      <c r="I572" s="247">
        <f>ROUND(E572*H572,2)</f>
        <v>0</v>
      </c>
      <c r="J572" s="246"/>
      <c r="K572" s="247">
        <f>ROUND(E572*J572,2)</f>
        <v>0</v>
      </c>
      <c r="L572" s="247">
        <v>12</v>
      </c>
      <c r="M572" s="247">
        <f>G572*(1+L572/100)</f>
        <v>0</v>
      </c>
      <c r="N572" s="245">
        <v>3.5E-4</v>
      </c>
      <c r="O572" s="245">
        <f>ROUND(E572*N572,2)</f>
        <v>0.19</v>
      </c>
      <c r="P572" s="245">
        <v>0</v>
      </c>
      <c r="Q572" s="245">
        <f>ROUND(E572*P572,2)</f>
        <v>0</v>
      </c>
      <c r="R572" s="247" t="s">
        <v>761</v>
      </c>
      <c r="S572" s="247" t="s">
        <v>292</v>
      </c>
      <c r="T572" s="248" t="s">
        <v>439</v>
      </c>
      <c r="U572" s="220">
        <v>0.2</v>
      </c>
      <c r="V572" s="220">
        <f>ROUND(E572*U572,2)</f>
        <v>110.76</v>
      </c>
      <c r="W572" s="220"/>
      <c r="X572" s="220" t="s">
        <v>326</v>
      </c>
      <c r="Y572" s="220" t="s">
        <v>295</v>
      </c>
      <c r="Z572" s="210"/>
      <c r="AA572" s="210"/>
      <c r="AB572" s="210"/>
      <c r="AC572" s="210"/>
      <c r="AD572" s="210"/>
      <c r="AE572" s="210"/>
      <c r="AF572" s="210"/>
      <c r="AG572" s="210" t="s">
        <v>692</v>
      </c>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ht="20.399999999999999" outlineLevel="1" x14ac:dyDescent="0.25">
      <c r="A573" s="232">
        <v>87</v>
      </c>
      <c r="B573" s="233" t="s">
        <v>862</v>
      </c>
      <c r="C573" s="250" t="s">
        <v>863</v>
      </c>
      <c r="D573" s="234" t="s">
        <v>407</v>
      </c>
      <c r="E573" s="235">
        <v>140</v>
      </c>
      <c r="F573" s="236"/>
      <c r="G573" s="237">
        <f>ROUND(E573*F573,2)</f>
        <v>0</v>
      </c>
      <c r="H573" s="236"/>
      <c r="I573" s="237">
        <f>ROUND(E573*H573,2)</f>
        <v>0</v>
      </c>
      <c r="J573" s="236"/>
      <c r="K573" s="237">
        <f>ROUND(E573*J573,2)</f>
        <v>0</v>
      </c>
      <c r="L573" s="237">
        <v>12</v>
      </c>
      <c r="M573" s="237">
        <f>G573*(1+L573/100)</f>
        <v>0</v>
      </c>
      <c r="N573" s="235">
        <v>0</v>
      </c>
      <c r="O573" s="235">
        <f>ROUND(E573*N573,2)</f>
        <v>0</v>
      </c>
      <c r="P573" s="235">
        <v>0</v>
      </c>
      <c r="Q573" s="235">
        <f>ROUND(E573*P573,2)</f>
        <v>0</v>
      </c>
      <c r="R573" s="237" t="s">
        <v>761</v>
      </c>
      <c r="S573" s="237" t="s">
        <v>292</v>
      </c>
      <c r="T573" s="238" t="s">
        <v>439</v>
      </c>
      <c r="U573" s="220">
        <v>0.84799999999999998</v>
      </c>
      <c r="V573" s="220">
        <f>ROUND(E573*U573,2)</f>
        <v>118.72</v>
      </c>
      <c r="W573" s="220"/>
      <c r="X573" s="220" t="s">
        <v>326</v>
      </c>
      <c r="Y573" s="220" t="s">
        <v>295</v>
      </c>
      <c r="Z573" s="210"/>
      <c r="AA573" s="210"/>
      <c r="AB573" s="210"/>
      <c r="AC573" s="210"/>
      <c r="AD573" s="210"/>
      <c r="AE573" s="210"/>
      <c r="AF573" s="210"/>
      <c r="AG573" s="210" t="s">
        <v>692</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2" x14ac:dyDescent="0.25">
      <c r="A574" s="217"/>
      <c r="B574" s="218"/>
      <c r="C574" s="265" t="s">
        <v>864</v>
      </c>
      <c r="D574" s="257"/>
      <c r="E574" s="258">
        <v>140</v>
      </c>
      <c r="F574" s="220"/>
      <c r="G574" s="220"/>
      <c r="H574" s="220"/>
      <c r="I574" s="220"/>
      <c r="J574" s="220"/>
      <c r="K574" s="220"/>
      <c r="L574" s="220"/>
      <c r="M574" s="220"/>
      <c r="N574" s="219"/>
      <c r="O574" s="219"/>
      <c r="P574" s="219"/>
      <c r="Q574" s="219"/>
      <c r="R574" s="220"/>
      <c r="S574" s="220"/>
      <c r="T574" s="220"/>
      <c r="U574" s="220"/>
      <c r="V574" s="220"/>
      <c r="W574" s="220"/>
      <c r="X574" s="220"/>
      <c r="Y574" s="220"/>
      <c r="Z574" s="210"/>
      <c r="AA574" s="210"/>
      <c r="AB574" s="210"/>
      <c r="AC574" s="210"/>
      <c r="AD574" s="210"/>
      <c r="AE574" s="210"/>
      <c r="AF574" s="210"/>
      <c r="AG574" s="210" t="s">
        <v>395</v>
      </c>
      <c r="AH574" s="210">
        <v>0</v>
      </c>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ht="20.399999999999999" outlineLevel="1" x14ac:dyDescent="0.25">
      <c r="A575" s="232">
        <v>88</v>
      </c>
      <c r="B575" s="233" t="s">
        <v>865</v>
      </c>
      <c r="C575" s="250" t="s">
        <v>866</v>
      </c>
      <c r="D575" s="234" t="s">
        <v>407</v>
      </c>
      <c r="E575" s="235">
        <v>108.8</v>
      </c>
      <c r="F575" s="236"/>
      <c r="G575" s="237">
        <f>ROUND(E575*F575,2)</f>
        <v>0</v>
      </c>
      <c r="H575" s="236"/>
      <c r="I575" s="237">
        <f>ROUND(E575*H575,2)</f>
        <v>0</v>
      </c>
      <c r="J575" s="236"/>
      <c r="K575" s="237">
        <f>ROUND(E575*J575,2)</f>
        <v>0</v>
      </c>
      <c r="L575" s="237">
        <v>12</v>
      </c>
      <c r="M575" s="237">
        <f>G575*(1+L575/100)</f>
        <v>0</v>
      </c>
      <c r="N575" s="235">
        <v>0</v>
      </c>
      <c r="O575" s="235">
        <f>ROUND(E575*N575,2)</f>
        <v>0</v>
      </c>
      <c r="P575" s="235">
        <v>0</v>
      </c>
      <c r="Q575" s="235">
        <f>ROUND(E575*P575,2)</f>
        <v>0</v>
      </c>
      <c r="R575" s="237" t="s">
        <v>761</v>
      </c>
      <c r="S575" s="237" t="s">
        <v>292</v>
      </c>
      <c r="T575" s="238" t="s">
        <v>439</v>
      </c>
      <c r="U575" s="220">
        <v>0.84799999999999998</v>
      </c>
      <c r="V575" s="220">
        <f>ROUND(E575*U575,2)</f>
        <v>92.26</v>
      </c>
      <c r="W575" s="220"/>
      <c r="X575" s="220" t="s">
        <v>326</v>
      </c>
      <c r="Y575" s="220" t="s">
        <v>295</v>
      </c>
      <c r="Z575" s="210"/>
      <c r="AA575" s="210"/>
      <c r="AB575" s="210"/>
      <c r="AC575" s="210"/>
      <c r="AD575" s="210"/>
      <c r="AE575" s="210"/>
      <c r="AF575" s="210"/>
      <c r="AG575" s="210" t="s">
        <v>692</v>
      </c>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2" x14ac:dyDescent="0.25">
      <c r="A576" s="217"/>
      <c r="B576" s="218"/>
      <c r="C576" s="265" t="s">
        <v>859</v>
      </c>
      <c r="D576" s="257"/>
      <c r="E576" s="258">
        <v>108.8</v>
      </c>
      <c r="F576" s="220"/>
      <c r="G576" s="220"/>
      <c r="H576" s="220"/>
      <c r="I576" s="220"/>
      <c r="J576" s="220"/>
      <c r="K576" s="220"/>
      <c r="L576" s="220"/>
      <c r="M576" s="220"/>
      <c r="N576" s="219"/>
      <c r="O576" s="219"/>
      <c r="P576" s="219"/>
      <c r="Q576" s="219"/>
      <c r="R576" s="220"/>
      <c r="S576" s="220"/>
      <c r="T576" s="220"/>
      <c r="U576" s="220"/>
      <c r="V576" s="220"/>
      <c r="W576" s="220"/>
      <c r="X576" s="220"/>
      <c r="Y576" s="220"/>
      <c r="Z576" s="210"/>
      <c r="AA576" s="210"/>
      <c r="AB576" s="210"/>
      <c r="AC576" s="210"/>
      <c r="AD576" s="210"/>
      <c r="AE576" s="210"/>
      <c r="AF576" s="210"/>
      <c r="AG576" s="210" t="s">
        <v>395</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ht="20.399999999999999" outlineLevel="1" x14ac:dyDescent="0.25">
      <c r="A577" s="232">
        <v>89</v>
      </c>
      <c r="B577" s="233" t="s">
        <v>867</v>
      </c>
      <c r="C577" s="250" t="s">
        <v>868</v>
      </c>
      <c r="D577" s="234" t="s">
        <v>407</v>
      </c>
      <c r="E577" s="235">
        <v>445</v>
      </c>
      <c r="F577" s="236"/>
      <c r="G577" s="237">
        <f>ROUND(E577*F577,2)</f>
        <v>0</v>
      </c>
      <c r="H577" s="236"/>
      <c r="I577" s="237">
        <f>ROUND(E577*H577,2)</f>
        <v>0</v>
      </c>
      <c r="J577" s="236"/>
      <c r="K577" s="237">
        <f>ROUND(E577*J577,2)</f>
        <v>0</v>
      </c>
      <c r="L577" s="237">
        <v>12</v>
      </c>
      <c r="M577" s="237">
        <f>G577*(1+L577/100)</f>
        <v>0</v>
      </c>
      <c r="N577" s="235">
        <v>0</v>
      </c>
      <c r="O577" s="235">
        <f>ROUND(E577*N577,2)</f>
        <v>0</v>
      </c>
      <c r="P577" s="235">
        <v>0</v>
      </c>
      <c r="Q577" s="235">
        <f>ROUND(E577*P577,2)</f>
        <v>0</v>
      </c>
      <c r="R577" s="237" t="s">
        <v>761</v>
      </c>
      <c r="S577" s="237" t="s">
        <v>292</v>
      </c>
      <c r="T577" s="238" t="s">
        <v>439</v>
      </c>
      <c r="U577" s="220">
        <v>0.91459999999999997</v>
      </c>
      <c r="V577" s="220">
        <f>ROUND(E577*U577,2)</f>
        <v>407</v>
      </c>
      <c r="W577" s="220"/>
      <c r="X577" s="220" t="s">
        <v>326</v>
      </c>
      <c r="Y577" s="220" t="s">
        <v>295</v>
      </c>
      <c r="Z577" s="210"/>
      <c r="AA577" s="210"/>
      <c r="AB577" s="210"/>
      <c r="AC577" s="210"/>
      <c r="AD577" s="210"/>
      <c r="AE577" s="210"/>
      <c r="AF577" s="210"/>
      <c r="AG577" s="210" t="s">
        <v>692</v>
      </c>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2" x14ac:dyDescent="0.25">
      <c r="A578" s="217"/>
      <c r="B578" s="218"/>
      <c r="C578" s="265" t="s">
        <v>858</v>
      </c>
      <c r="D578" s="257"/>
      <c r="E578" s="258">
        <v>262</v>
      </c>
      <c r="F578" s="220"/>
      <c r="G578" s="220"/>
      <c r="H578" s="220"/>
      <c r="I578" s="220"/>
      <c r="J578" s="220"/>
      <c r="K578" s="220"/>
      <c r="L578" s="220"/>
      <c r="M578" s="220"/>
      <c r="N578" s="219"/>
      <c r="O578" s="219"/>
      <c r="P578" s="219"/>
      <c r="Q578" s="219"/>
      <c r="R578" s="220"/>
      <c r="S578" s="220"/>
      <c r="T578" s="220"/>
      <c r="U578" s="220"/>
      <c r="V578" s="220"/>
      <c r="W578" s="220"/>
      <c r="X578" s="220"/>
      <c r="Y578" s="220"/>
      <c r="Z578" s="210"/>
      <c r="AA578" s="210"/>
      <c r="AB578" s="210"/>
      <c r="AC578" s="210"/>
      <c r="AD578" s="210"/>
      <c r="AE578" s="210"/>
      <c r="AF578" s="210"/>
      <c r="AG578" s="210" t="s">
        <v>395</v>
      </c>
      <c r="AH578" s="210">
        <v>0</v>
      </c>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3" x14ac:dyDescent="0.25">
      <c r="A579" s="217"/>
      <c r="B579" s="218"/>
      <c r="C579" s="265" t="s">
        <v>855</v>
      </c>
      <c r="D579" s="257"/>
      <c r="E579" s="258">
        <v>183</v>
      </c>
      <c r="F579" s="220"/>
      <c r="G579" s="220"/>
      <c r="H579" s="220"/>
      <c r="I579" s="220"/>
      <c r="J579" s="220"/>
      <c r="K579" s="220"/>
      <c r="L579" s="220"/>
      <c r="M579" s="220"/>
      <c r="N579" s="219"/>
      <c r="O579" s="219"/>
      <c r="P579" s="219"/>
      <c r="Q579" s="219"/>
      <c r="R579" s="220"/>
      <c r="S579" s="220"/>
      <c r="T579" s="220"/>
      <c r="U579" s="220"/>
      <c r="V579" s="220"/>
      <c r="W579" s="220"/>
      <c r="X579" s="220"/>
      <c r="Y579" s="220"/>
      <c r="Z579" s="210"/>
      <c r="AA579" s="210"/>
      <c r="AB579" s="210"/>
      <c r="AC579" s="210"/>
      <c r="AD579" s="210"/>
      <c r="AE579" s="210"/>
      <c r="AF579" s="210"/>
      <c r="AG579" s="210" t="s">
        <v>395</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ht="30.6" outlineLevel="1" x14ac:dyDescent="0.25">
      <c r="A580" s="232">
        <v>90</v>
      </c>
      <c r="B580" s="233" t="s">
        <v>869</v>
      </c>
      <c r="C580" s="250" t="s">
        <v>870</v>
      </c>
      <c r="D580" s="234" t="s">
        <v>389</v>
      </c>
      <c r="E580" s="235">
        <v>58</v>
      </c>
      <c r="F580" s="236"/>
      <c r="G580" s="237">
        <f>ROUND(E580*F580,2)</f>
        <v>0</v>
      </c>
      <c r="H580" s="236"/>
      <c r="I580" s="237">
        <f>ROUND(E580*H580,2)</f>
        <v>0</v>
      </c>
      <c r="J580" s="236"/>
      <c r="K580" s="237">
        <f>ROUND(E580*J580,2)</f>
        <v>0</v>
      </c>
      <c r="L580" s="237">
        <v>12</v>
      </c>
      <c r="M580" s="237">
        <f>G580*(1+L580/100)</f>
        <v>0</v>
      </c>
      <c r="N580" s="235">
        <v>1.8400000000000001E-3</v>
      </c>
      <c r="O580" s="235">
        <f>ROUND(E580*N580,2)</f>
        <v>0.11</v>
      </c>
      <c r="P580" s="235">
        <v>0</v>
      </c>
      <c r="Q580" s="235">
        <f>ROUND(E580*P580,2)</f>
        <v>0</v>
      </c>
      <c r="R580" s="237" t="s">
        <v>761</v>
      </c>
      <c r="S580" s="237" t="s">
        <v>292</v>
      </c>
      <c r="T580" s="238" t="s">
        <v>439</v>
      </c>
      <c r="U580" s="220">
        <v>0.252</v>
      </c>
      <c r="V580" s="220">
        <f>ROUND(E580*U580,2)</f>
        <v>14.62</v>
      </c>
      <c r="W580" s="220"/>
      <c r="X580" s="220" t="s">
        <v>326</v>
      </c>
      <c r="Y580" s="220" t="s">
        <v>295</v>
      </c>
      <c r="Z580" s="210"/>
      <c r="AA580" s="210"/>
      <c r="AB580" s="210"/>
      <c r="AC580" s="210"/>
      <c r="AD580" s="210"/>
      <c r="AE580" s="210"/>
      <c r="AF580" s="210"/>
      <c r="AG580" s="210" t="s">
        <v>692</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2" x14ac:dyDescent="0.25">
      <c r="A581" s="217"/>
      <c r="B581" s="218"/>
      <c r="C581" s="266" t="s">
        <v>871</v>
      </c>
      <c r="D581" s="263"/>
      <c r="E581" s="263"/>
      <c r="F581" s="263"/>
      <c r="G581" s="263"/>
      <c r="H581" s="220"/>
      <c r="I581" s="220"/>
      <c r="J581" s="220"/>
      <c r="K581" s="220"/>
      <c r="L581" s="220"/>
      <c r="M581" s="220"/>
      <c r="N581" s="219"/>
      <c r="O581" s="219"/>
      <c r="P581" s="219"/>
      <c r="Q581" s="219"/>
      <c r="R581" s="220"/>
      <c r="S581" s="220"/>
      <c r="T581" s="220"/>
      <c r="U581" s="220"/>
      <c r="V581" s="220"/>
      <c r="W581" s="220"/>
      <c r="X581" s="220"/>
      <c r="Y581" s="220"/>
      <c r="Z581" s="210"/>
      <c r="AA581" s="210"/>
      <c r="AB581" s="210"/>
      <c r="AC581" s="210"/>
      <c r="AD581" s="210"/>
      <c r="AE581" s="210"/>
      <c r="AF581" s="210"/>
      <c r="AG581" s="210" t="s">
        <v>467</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2" x14ac:dyDescent="0.25">
      <c r="A582" s="217"/>
      <c r="B582" s="218"/>
      <c r="C582" s="252" t="s">
        <v>488</v>
      </c>
      <c r="D582" s="241"/>
      <c r="E582" s="241"/>
      <c r="F582" s="241"/>
      <c r="G582" s="241"/>
      <c r="H582" s="220"/>
      <c r="I582" s="220"/>
      <c r="J582" s="220"/>
      <c r="K582" s="220"/>
      <c r="L582" s="220"/>
      <c r="M582" s="220"/>
      <c r="N582" s="219"/>
      <c r="O582" s="219"/>
      <c r="P582" s="219"/>
      <c r="Q582" s="219"/>
      <c r="R582" s="220"/>
      <c r="S582" s="220"/>
      <c r="T582" s="220"/>
      <c r="U582" s="220"/>
      <c r="V582" s="220"/>
      <c r="W582" s="220"/>
      <c r="X582" s="220"/>
      <c r="Y582" s="220"/>
      <c r="Z582" s="210"/>
      <c r="AA582" s="210"/>
      <c r="AB582" s="210"/>
      <c r="AC582" s="210"/>
      <c r="AD582" s="210"/>
      <c r="AE582" s="210"/>
      <c r="AF582" s="210"/>
      <c r="AG582" s="210" t="s">
        <v>298</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2" x14ac:dyDescent="0.25">
      <c r="A583" s="217"/>
      <c r="B583" s="218"/>
      <c r="C583" s="265" t="s">
        <v>872</v>
      </c>
      <c r="D583" s="257"/>
      <c r="E583" s="258">
        <v>58</v>
      </c>
      <c r="F583" s="220"/>
      <c r="G583" s="220"/>
      <c r="H583" s="220"/>
      <c r="I583" s="220"/>
      <c r="J583" s="220"/>
      <c r="K583" s="220"/>
      <c r="L583" s="220"/>
      <c r="M583" s="220"/>
      <c r="N583" s="219"/>
      <c r="O583" s="219"/>
      <c r="P583" s="219"/>
      <c r="Q583" s="219"/>
      <c r="R583" s="220"/>
      <c r="S583" s="220"/>
      <c r="T583" s="220"/>
      <c r="U583" s="220"/>
      <c r="V583" s="220"/>
      <c r="W583" s="220"/>
      <c r="X583" s="220"/>
      <c r="Y583" s="220"/>
      <c r="Z583" s="210"/>
      <c r="AA583" s="210"/>
      <c r="AB583" s="210"/>
      <c r="AC583" s="210"/>
      <c r="AD583" s="210"/>
      <c r="AE583" s="210"/>
      <c r="AF583" s="210"/>
      <c r="AG583" s="210" t="s">
        <v>395</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ht="20.399999999999999" outlineLevel="1" x14ac:dyDescent="0.25">
      <c r="A584" s="232">
        <v>91</v>
      </c>
      <c r="B584" s="233" t="s">
        <v>873</v>
      </c>
      <c r="C584" s="250" t="s">
        <v>874</v>
      </c>
      <c r="D584" s="234" t="s">
        <v>389</v>
      </c>
      <c r="E584" s="235">
        <v>119.3</v>
      </c>
      <c r="F584" s="236"/>
      <c r="G584" s="237">
        <f>ROUND(E584*F584,2)</f>
        <v>0</v>
      </c>
      <c r="H584" s="236"/>
      <c r="I584" s="237">
        <f>ROUND(E584*H584,2)</f>
        <v>0</v>
      </c>
      <c r="J584" s="236"/>
      <c r="K584" s="237">
        <f>ROUND(E584*J584,2)</f>
        <v>0</v>
      </c>
      <c r="L584" s="237">
        <v>12</v>
      </c>
      <c r="M584" s="237">
        <f>G584*(1+L584/100)</f>
        <v>0</v>
      </c>
      <c r="N584" s="235">
        <v>1.8400000000000001E-3</v>
      </c>
      <c r="O584" s="235">
        <f>ROUND(E584*N584,2)</f>
        <v>0.22</v>
      </c>
      <c r="P584" s="235">
        <v>0</v>
      </c>
      <c r="Q584" s="235">
        <f>ROUND(E584*P584,2)</f>
        <v>0</v>
      </c>
      <c r="R584" s="237" t="s">
        <v>761</v>
      </c>
      <c r="S584" s="237" t="s">
        <v>292</v>
      </c>
      <c r="T584" s="238" t="s">
        <v>439</v>
      </c>
      <c r="U584" s="220">
        <v>0.252</v>
      </c>
      <c r="V584" s="220">
        <f>ROUND(E584*U584,2)</f>
        <v>30.06</v>
      </c>
      <c r="W584" s="220"/>
      <c r="X584" s="220" t="s">
        <v>326</v>
      </c>
      <c r="Y584" s="220" t="s">
        <v>295</v>
      </c>
      <c r="Z584" s="210"/>
      <c r="AA584" s="210"/>
      <c r="AB584" s="210"/>
      <c r="AC584" s="210"/>
      <c r="AD584" s="210"/>
      <c r="AE584" s="210"/>
      <c r="AF584" s="210"/>
      <c r="AG584" s="210" t="s">
        <v>692</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2" x14ac:dyDescent="0.25">
      <c r="A585" s="217"/>
      <c r="B585" s="218"/>
      <c r="C585" s="266" t="s">
        <v>871</v>
      </c>
      <c r="D585" s="263"/>
      <c r="E585" s="263"/>
      <c r="F585" s="263"/>
      <c r="G585" s="263"/>
      <c r="H585" s="220"/>
      <c r="I585" s="220"/>
      <c r="J585" s="220"/>
      <c r="K585" s="220"/>
      <c r="L585" s="220"/>
      <c r="M585" s="220"/>
      <c r="N585" s="219"/>
      <c r="O585" s="219"/>
      <c r="P585" s="219"/>
      <c r="Q585" s="219"/>
      <c r="R585" s="220"/>
      <c r="S585" s="220"/>
      <c r="T585" s="220"/>
      <c r="U585" s="220"/>
      <c r="V585" s="220"/>
      <c r="W585" s="220"/>
      <c r="X585" s="220"/>
      <c r="Y585" s="220"/>
      <c r="Z585" s="210"/>
      <c r="AA585" s="210"/>
      <c r="AB585" s="210"/>
      <c r="AC585" s="210"/>
      <c r="AD585" s="210"/>
      <c r="AE585" s="210"/>
      <c r="AF585" s="210"/>
      <c r="AG585" s="210" t="s">
        <v>467</v>
      </c>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2" x14ac:dyDescent="0.25">
      <c r="A586" s="217"/>
      <c r="B586" s="218"/>
      <c r="C586" s="252" t="s">
        <v>488</v>
      </c>
      <c r="D586" s="241"/>
      <c r="E586" s="241"/>
      <c r="F586" s="241"/>
      <c r="G586" s="241"/>
      <c r="H586" s="220"/>
      <c r="I586" s="220"/>
      <c r="J586" s="220"/>
      <c r="K586" s="220"/>
      <c r="L586" s="220"/>
      <c r="M586" s="220"/>
      <c r="N586" s="219"/>
      <c r="O586" s="219"/>
      <c r="P586" s="219"/>
      <c r="Q586" s="219"/>
      <c r="R586" s="220"/>
      <c r="S586" s="220"/>
      <c r="T586" s="220"/>
      <c r="U586" s="220"/>
      <c r="V586" s="220"/>
      <c r="W586" s="220"/>
      <c r="X586" s="220"/>
      <c r="Y586" s="220"/>
      <c r="Z586" s="210"/>
      <c r="AA586" s="210"/>
      <c r="AB586" s="210"/>
      <c r="AC586" s="210"/>
      <c r="AD586" s="210"/>
      <c r="AE586" s="210"/>
      <c r="AF586" s="210"/>
      <c r="AG586" s="210" t="s">
        <v>298</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2" x14ac:dyDescent="0.25">
      <c r="A587" s="217"/>
      <c r="B587" s="218"/>
      <c r="C587" s="265" t="s">
        <v>875</v>
      </c>
      <c r="D587" s="257"/>
      <c r="E587" s="258">
        <v>119.3</v>
      </c>
      <c r="F587" s="220"/>
      <c r="G587" s="220"/>
      <c r="H587" s="220"/>
      <c r="I587" s="220"/>
      <c r="J587" s="220"/>
      <c r="K587" s="220"/>
      <c r="L587" s="220"/>
      <c r="M587" s="220"/>
      <c r="N587" s="219"/>
      <c r="O587" s="219"/>
      <c r="P587" s="219"/>
      <c r="Q587" s="219"/>
      <c r="R587" s="220"/>
      <c r="S587" s="220"/>
      <c r="T587" s="220"/>
      <c r="U587" s="220"/>
      <c r="V587" s="220"/>
      <c r="W587" s="220"/>
      <c r="X587" s="220"/>
      <c r="Y587" s="220"/>
      <c r="Z587" s="210"/>
      <c r="AA587" s="210"/>
      <c r="AB587" s="210"/>
      <c r="AC587" s="210"/>
      <c r="AD587" s="210"/>
      <c r="AE587" s="210"/>
      <c r="AF587" s="210"/>
      <c r="AG587" s="210" t="s">
        <v>395</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ht="30.6" outlineLevel="1" x14ac:dyDescent="0.25">
      <c r="A588" s="232">
        <v>92</v>
      </c>
      <c r="B588" s="233" t="s">
        <v>876</v>
      </c>
      <c r="C588" s="250" t="s">
        <v>877</v>
      </c>
      <c r="D588" s="234" t="s">
        <v>389</v>
      </c>
      <c r="E588" s="235">
        <v>121.4</v>
      </c>
      <c r="F588" s="236"/>
      <c r="G588" s="237">
        <f>ROUND(E588*F588,2)</f>
        <v>0</v>
      </c>
      <c r="H588" s="236"/>
      <c r="I588" s="237">
        <f>ROUND(E588*H588,2)</f>
        <v>0</v>
      </c>
      <c r="J588" s="236"/>
      <c r="K588" s="237">
        <f>ROUND(E588*J588,2)</f>
        <v>0</v>
      </c>
      <c r="L588" s="237">
        <v>12</v>
      </c>
      <c r="M588" s="237">
        <f>G588*(1+L588/100)</f>
        <v>0</v>
      </c>
      <c r="N588" s="235">
        <v>7.6000000000000004E-4</v>
      </c>
      <c r="O588" s="235">
        <f>ROUND(E588*N588,2)</f>
        <v>0.09</v>
      </c>
      <c r="P588" s="235">
        <v>0</v>
      </c>
      <c r="Q588" s="235">
        <f>ROUND(E588*P588,2)</f>
        <v>0</v>
      </c>
      <c r="R588" s="237" t="s">
        <v>761</v>
      </c>
      <c r="S588" s="237" t="s">
        <v>292</v>
      </c>
      <c r="T588" s="238" t="s">
        <v>439</v>
      </c>
      <c r="U588" s="220">
        <v>0.189</v>
      </c>
      <c r="V588" s="220">
        <f>ROUND(E588*U588,2)</f>
        <v>22.94</v>
      </c>
      <c r="W588" s="220"/>
      <c r="X588" s="220" t="s">
        <v>326</v>
      </c>
      <c r="Y588" s="220" t="s">
        <v>295</v>
      </c>
      <c r="Z588" s="210"/>
      <c r="AA588" s="210"/>
      <c r="AB588" s="210"/>
      <c r="AC588" s="210"/>
      <c r="AD588" s="210"/>
      <c r="AE588" s="210"/>
      <c r="AF588" s="210"/>
      <c r="AG588" s="210" t="s">
        <v>692</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2" x14ac:dyDescent="0.25">
      <c r="A589" s="217"/>
      <c r="B589" s="218"/>
      <c r="C589" s="266" t="s">
        <v>871</v>
      </c>
      <c r="D589" s="263"/>
      <c r="E589" s="263"/>
      <c r="F589" s="263"/>
      <c r="G589" s="263"/>
      <c r="H589" s="220"/>
      <c r="I589" s="220"/>
      <c r="J589" s="220"/>
      <c r="K589" s="220"/>
      <c r="L589" s="220"/>
      <c r="M589" s="220"/>
      <c r="N589" s="219"/>
      <c r="O589" s="219"/>
      <c r="P589" s="219"/>
      <c r="Q589" s="219"/>
      <c r="R589" s="220"/>
      <c r="S589" s="220"/>
      <c r="T589" s="220"/>
      <c r="U589" s="220"/>
      <c r="V589" s="220"/>
      <c r="W589" s="220"/>
      <c r="X589" s="220"/>
      <c r="Y589" s="220"/>
      <c r="Z589" s="210"/>
      <c r="AA589" s="210"/>
      <c r="AB589" s="210"/>
      <c r="AC589" s="210"/>
      <c r="AD589" s="210"/>
      <c r="AE589" s="210"/>
      <c r="AF589" s="210"/>
      <c r="AG589" s="210" t="s">
        <v>467</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2" x14ac:dyDescent="0.25">
      <c r="A590" s="217"/>
      <c r="B590" s="218"/>
      <c r="C590" s="252" t="s">
        <v>878</v>
      </c>
      <c r="D590" s="241"/>
      <c r="E590" s="241"/>
      <c r="F590" s="241"/>
      <c r="G590" s="241"/>
      <c r="H590" s="220"/>
      <c r="I590" s="220"/>
      <c r="J590" s="220"/>
      <c r="K590" s="220"/>
      <c r="L590" s="220"/>
      <c r="M590" s="220"/>
      <c r="N590" s="219"/>
      <c r="O590" s="219"/>
      <c r="P590" s="219"/>
      <c r="Q590" s="219"/>
      <c r="R590" s="220"/>
      <c r="S590" s="220"/>
      <c r="T590" s="220"/>
      <c r="U590" s="220"/>
      <c r="V590" s="220"/>
      <c r="W590" s="220"/>
      <c r="X590" s="220"/>
      <c r="Y590" s="220"/>
      <c r="Z590" s="210"/>
      <c r="AA590" s="210"/>
      <c r="AB590" s="210"/>
      <c r="AC590" s="210"/>
      <c r="AD590" s="210"/>
      <c r="AE590" s="210"/>
      <c r="AF590" s="210"/>
      <c r="AG590" s="210" t="s">
        <v>298</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2" x14ac:dyDescent="0.25">
      <c r="A591" s="217"/>
      <c r="B591" s="218"/>
      <c r="C591" s="265" t="s">
        <v>879</v>
      </c>
      <c r="D591" s="257"/>
      <c r="E591" s="258">
        <v>121.4</v>
      </c>
      <c r="F591" s="220"/>
      <c r="G591" s="220"/>
      <c r="H591" s="220"/>
      <c r="I591" s="220"/>
      <c r="J591" s="220"/>
      <c r="K591" s="220"/>
      <c r="L591" s="220"/>
      <c r="M591" s="220"/>
      <c r="N591" s="219"/>
      <c r="O591" s="219"/>
      <c r="P591" s="219"/>
      <c r="Q591" s="219"/>
      <c r="R591" s="220"/>
      <c r="S591" s="220"/>
      <c r="T591" s="220"/>
      <c r="U591" s="220"/>
      <c r="V591" s="220"/>
      <c r="W591" s="220"/>
      <c r="X591" s="220"/>
      <c r="Y591" s="220"/>
      <c r="Z591" s="210"/>
      <c r="AA591" s="210"/>
      <c r="AB591" s="210"/>
      <c r="AC591" s="210"/>
      <c r="AD591" s="210"/>
      <c r="AE591" s="210"/>
      <c r="AF591" s="210"/>
      <c r="AG591" s="210" t="s">
        <v>395</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ht="30.6" outlineLevel="1" x14ac:dyDescent="0.25">
      <c r="A592" s="232">
        <v>93</v>
      </c>
      <c r="B592" s="233" t="s">
        <v>880</v>
      </c>
      <c r="C592" s="250" t="s">
        <v>881</v>
      </c>
      <c r="D592" s="234" t="s">
        <v>389</v>
      </c>
      <c r="E592" s="235">
        <v>175.95</v>
      </c>
      <c r="F592" s="236"/>
      <c r="G592" s="237">
        <f>ROUND(E592*F592,2)</f>
        <v>0</v>
      </c>
      <c r="H592" s="236"/>
      <c r="I592" s="237">
        <f>ROUND(E592*H592,2)</f>
        <v>0</v>
      </c>
      <c r="J592" s="236"/>
      <c r="K592" s="237">
        <f>ROUND(E592*J592,2)</f>
        <v>0</v>
      </c>
      <c r="L592" s="237">
        <v>12</v>
      </c>
      <c r="M592" s="237">
        <f>G592*(1+L592/100)</f>
        <v>0</v>
      </c>
      <c r="N592" s="235">
        <v>7.6000000000000004E-4</v>
      </c>
      <c r="O592" s="235">
        <f>ROUND(E592*N592,2)</f>
        <v>0.13</v>
      </c>
      <c r="P592" s="235">
        <v>0</v>
      </c>
      <c r="Q592" s="235">
        <f>ROUND(E592*P592,2)</f>
        <v>0</v>
      </c>
      <c r="R592" s="237" t="s">
        <v>761</v>
      </c>
      <c r="S592" s="237" t="s">
        <v>292</v>
      </c>
      <c r="T592" s="238" t="s">
        <v>439</v>
      </c>
      <c r="U592" s="220">
        <v>0.189</v>
      </c>
      <c r="V592" s="220">
        <f>ROUND(E592*U592,2)</f>
        <v>33.25</v>
      </c>
      <c r="W592" s="220"/>
      <c r="X592" s="220" t="s">
        <v>326</v>
      </c>
      <c r="Y592" s="220" t="s">
        <v>295</v>
      </c>
      <c r="Z592" s="210"/>
      <c r="AA592" s="210"/>
      <c r="AB592" s="210"/>
      <c r="AC592" s="210"/>
      <c r="AD592" s="210"/>
      <c r="AE592" s="210"/>
      <c r="AF592" s="210"/>
      <c r="AG592" s="210" t="s">
        <v>692</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2" x14ac:dyDescent="0.25">
      <c r="A593" s="217"/>
      <c r="B593" s="218"/>
      <c r="C593" s="266" t="s">
        <v>871</v>
      </c>
      <c r="D593" s="263"/>
      <c r="E593" s="263"/>
      <c r="F593" s="263"/>
      <c r="G593" s="263"/>
      <c r="H593" s="220"/>
      <c r="I593" s="220"/>
      <c r="J593" s="220"/>
      <c r="K593" s="220"/>
      <c r="L593" s="220"/>
      <c r="M593" s="220"/>
      <c r="N593" s="219"/>
      <c r="O593" s="219"/>
      <c r="P593" s="219"/>
      <c r="Q593" s="219"/>
      <c r="R593" s="220"/>
      <c r="S593" s="220"/>
      <c r="T593" s="220"/>
      <c r="U593" s="220"/>
      <c r="V593" s="220"/>
      <c r="W593" s="220"/>
      <c r="X593" s="220"/>
      <c r="Y593" s="220"/>
      <c r="Z593" s="210"/>
      <c r="AA593" s="210"/>
      <c r="AB593" s="210"/>
      <c r="AC593" s="210"/>
      <c r="AD593" s="210"/>
      <c r="AE593" s="210"/>
      <c r="AF593" s="210"/>
      <c r="AG593" s="210" t="s">
        <v>467</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2" x14ac:dyDescent="0.25">
      <c r="A594" s="217"/>
      <c r="B594" s="218"/>
      <c r="C594" s="252" t="s">
        <v>878</v>
      </c>
      <c r="D594" s="241"/>
      <c r="E594" s="241"/>
      <c r="F594" s="241"/>
      <c r="G594" s="241"/>
      <c r="H594" s="220"/>
      <c r="I594" s="220"/>
      <c r="J594" s="220"/>
      <c r="K594" s="220"/>
      <c r="L594" s="220"/>
      <c r="M594" s="220"/>
      <c r="N594" s="219"/>
      <c r="O594" s="219"/>
      <c r="P594" s="219"/>
      <c r="Q594" s="219"/>
      <c r="R594" s="220"/>
      <c r="S594" s="220"/>
      <c r="T594" s="220"/>
      <c r="U594" s="220"/>
      <c r="V594" s="220"/>
      <c r="W594" s="220"/>
      <c r="X594" s="220"/>
      <c r="Y594" s="220"/>
      <c r="Z594" s="210"/>
      <c r="AA594" s="210"/>
      <c r="AB594" s="210"/>
      <c r="AC594" s="210"/>
      <c r="AD594" s="210"/>
      <c r="AE594" s="210"/>
      <c r="AF594" s="210"/>
      <c r="AG594" s="210" t="s">
        <v>298</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2" x14ac:dyDescent="0.25">
      <c r="A595" s="217"/>
      <c r="B595" s="218"/>
      <c r="C595" s="265" t="s">
        <v>882</v>
      </c>
      <c r="D595" s="257"/>
      <c r="E595" s="258">
        <v>175.95</v>
      </c>
      <c r="F595" s="220"/>
      <c r="G595" s="220"/>
      <c r="H595" s="220"/>
      <c r="I595" s="220"/>
      <c r="J595" s="220"/>
      <c r="K595" s="220"/>
      <c r="L595" s="220"/>
      <c r="M595" s="220"/>
      <c r="N595" s="219"/>
      <c r="O595" s="219"/>
      <c r="P595" s="219"/>
      <c r="Q595" s="219"/>
      <c r="R595" s="220"/>
      <c r="S595" s="220"/>
      <c r="T595" s="220"/>
      <c r="U595" s="220"/>
      <c r="V595" s="220"/>
      <c r="W595" s="220"/>
      <c r="X595" s="220"/>
      <c r="Y595" s="220"/>
      <c r="Z595" s="210"/>
      <c r="AA595" s="210"/>
      <c r="AB595" s="210"/>
      <c r="AC595" s="210"/>
      <c r="AD595" s="210"/>
      <c r="AE595" s="210"/>
      <c r="AF595" s="210"/>
      <c r="AG595" s="210" t="s">
        <v>395</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ht="20.399999999999999" outlineLevel="1" x14ac:dyDescent="0.25">
      <c r="A596" s="232">
        <v>94</v>
      </c>
      <c r="B596" s="233" t="s">
        <v>883</v>
      </c>
      <c r="C596" s="250" t="s">
        <v>884</v>
      </c>
      <c r="D596" s="234" t="s">
        <v>437</v>
      </c>
      <c r="E596" s="235">
        <v>40</v>
      </c>
      <c r="F596" s="236"/>
      <c r="G596" s="237">
        <f>ROUND(E596*F596,2)</f>
        <v>0</v>
      </c>
      <c r="H596" s="236"/>
      <c r="I596" s="237">
        <f>ROUND(E596*H596,2)</f>
        <v>0</v>
      </c>
      <c r="J596" s="236"/>
      <c r="K596" s="237">
        <f>ROUND(E596*J596,2)</f>
        <v>0</v>
      </c>
      <c r="L596" s="237">
        <v>12</v>
      </c>
      <c r="M596" s="237">
        <f>G596*(1+L596/100)</f>
        <v>0</v>
      </c>
      <c r="N596" s="235">
        <v>1E-4</v>
      </c>
      <c r="O596" s="235">
        <f>ROUND(E596*N596,2)</f>
        <v>0</v>
      </c>
      <c r="P596" s="235">
        <v>0</v>
      </c>
      <c r="Q596" s="235">
        <f>ROUND(E596*P596,2)</f>
        <v>0</v>
      </c>
      <c r="R596" s="237" t="s">
        <v>761</v>
      </c>
      <c r="S596" s="237" t="s">
        <v>292</v>
      </c>
      <c r="T596" s="238" t="s">
        <v>439</v>
      </c>
      <c r="U596" s="220">
        <v>0.13</v>
      </c>
      <c r="V596" s="220">
        <f>ROUND(E596*U596,2)</f>
        <v>5.2</v>
      </c>
      <c r="W596" s="220"/>
      <c r="X596" s="220" t="s">
        <v>326</v>
      </c>
      <c r="Y596" s="220" t="s">
        <v>295</v>
      </c>
      <c r="Z596" s="210"/>
      <c r="AA596" s="210"/>
      <c r="AB596" s="210"/>
      <c r="AC596" s="210"/>
      <c r="AD596" s="210"/>
      <c r="AE596" s="210"/>
      <c r="AF596" s="210"/>
      <c r="AG596" s="210" t="s">
        <v>692</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2" x14ac:dyDescent="0.25">
      <c r="A597" s="217"/>
      <c r="B597" s="218"/>
      <c r="C597" s="266" t="s">
        <v>871</v>
      </c>
      <c r="D597" s="263"/>
      <c r="E597" s="263"/>
      <c r="F597" s="263"/>
      <c r="G597" s="263"/>
      <c r="H597" s="220"/>
      <c r="I597" s="220"/>
      <c r="J597" s="220"/>
      <c r="K597" s="220"/>
      <c r="L597" s="220"/>
      <c r="M597" s="220"/>
      <c r="N597" s="219"/>
      <c r="O597" s="219"/>
      <c r="P597" s="219"/>
      <c r="Q597" s="219"/>
      <c r="R597" s="220"/>
      <c r="S597" s="220"/>
      <c r="T597" s="220"/>
      <c r="U597" s="220"/>
      <c r="V597" s="220"/>
      <c r="W597" s="220"/>
      <c r="X597" s="220"/>
      <c r="Y597" s="220"/>
      <c r="Z597" s="210"/>
      <c r="AA597" s="210"/>
      <c r="AB597" s="210"/>
      <c r="AC597" s="210"/>
      <c r="AD597" s="210"/>
      <c r="AE597" s="210"/>
      <c r="AF597" s="210"/>
      <c r="AG597" s="210" t="s">
        <v>467</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2" x14ac:dyDescent="0.25">
      <c r="A598" s="217"/>
      <c r="B598" s="218"/>
      <c r="C598" s="265" t="s">
        <v>885</v>
      </c>
      <c r="D598" s="257"/>
      <c r="E598" s="258">
        <v>40</v>
      </c>
      <c r="F598" s="220"/>
      <c r="G598" s="220"/>
      <c r="H598" s="220"/>
      <c r="I598" s="220"/>
      <c r="J598" s="220"/>
      <c r="K598" s="220"/>
      <c r="L598" s="220"/>
      <c r="M598" s="220"/>
      <c r="N598" s="219"/>
      <c r="O598" s="219"/>
      <c r="P598" s="219"/>
      <c r="Q598" s="219"/>
      <c r="R598" s="220"/>
      <c r="S598" s="220"/>
      <c r="T598" s="220"/>
      <c r="U598" s="220"/>
      <c r="V598" s="220"/>
      <c r="W598" s="220"/>
      <c r="X598" s="220"/>
      <c r="Y598" s="220"/>
      <c r="Z598" s="210"/>
      <c r="AA598" s="210"/>
      <c r="AB598" s="210"/>
      <c r="AC598" s="210"/>
      <c r="AD598" s="210"/>
      <c r="AE598" s="210"/>
      <c r="AF598" s="210"/>
      <c r="AG598" s="210" t="s">
        <v>395</v>
      </c>
      <c r="AH598" s="210">
        <v>0</v>
      </c>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1" x14ac:dyDescent="0.25">
      <c r="A599" s="232">
        <v>95</v>
      </c>
      <c r="B599" s="233" t="s">
        <v>886</v>
      </c>
      <c r="C599" s="250" t="s">
        <v>887</v>
      </c>
      <c r="D599" s="234" t="s">
        <v>437</v>
      </c>
      <c r="E599" s="235">
        <v>2</v>
      </c>
      <c r="F599" s="236"/>
      <c r="G599" s="237">
        <f>ROUND(E599*F599,2)</f>
        <v>0</v>
      </c>
      <c r="H599" s="236"/>
      <c r="I599" s="237">
        <f>ROUND(E599*H599,2)</f>
        <v>0</v>
      </c>
      <c r="J599" s="236"/>
      <c r="K599" s="237">
        <f>ROUND(E599*J599,2)</f>
        <v>0</v>
      </c>
      <c r="L599" s="237">
        <v>12</v>
      </c>
      <c r="M599" s="237">
        <f>G599*(1+L599/100)</f>
        <v>0</v>
      </c>
      <c r="N599" s="235">
        <v>6.4999999999999997E-4</v>
      </c>
      <c r="O599" s="235">
        <f>ROUND(E599*N599,2)</f>
        <v>0</v>
      </c>
      <c r="P599" s="235">
        <v>0</v>
      </c>
      <c r="Q599" s="235">
        <f>ROUND(E599*P599,2)</f>
        <v>0</v>
      </c>
      <c r="R599" s="237"/>
      <c r="S599" s="237" t="s">
        <v>325</v>
      </c>
      <c r="T599" s="238" t="s">
        <v>293</v>
      </c>
      <c r="U599" s="220">
        <v>0</v>
      </c>
      <c r="V599" s="220">
        <f>ROUND(E599*U599,2)</f>
        <v>0</v>
      </c>
      <c r="W599" s="220"/>
      <c r="X599" s="220" t="s">
        <v>326</v>
      </c>
      <c r="Y599" s="220" t="s">
        <v>295</v>
      </c>
      <c r="Z599" s="210"/>
      <c r="AA599" s="210"/>
      <c r="AB599" s="210"/>
      <c r="AC599" s="210"/>
      <c r="AD599" s="210"/>
      <c r="AE599" s="210"/>
      <c r="AF599" s="210"/>
      <c r="AG599" s="210" t="s">
        <v>327</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2" x14ac:dyDescent="0.25">
      <c r="A600" s="217"/>
      <c r="B600" s="218"/>
      <c r="C600" s="265" t="s">
        <v>888</v>
      </c>
      <c r="D600" s="257"/>
      <c r="E600" s="258">
        <v>2</v>
      </c>
      <c r="F600" s="220"/>
      <c r="G600" s="220"/>
      <c r="H600" s="220"/>
      <c r="I600" s="220"/>
      <c r="J600" s="220"/>
      <c r="K600" s="220"/>
      <c r="L600" s="220"/>
      <c r="M600" s="220"/>
      <c r="N600" s="219"/>
      <c r="O600" s="219"/>
      <c r="P600" s="219"/>
      <c r="Q600" s="219"/>
      <c r="R600" s="220"/>
      <c r="S600" s="220"/>
      <c r="T600" s="220"/>
      <c r="U600" s="220"/>
      <c r="V600" s="220"/>
      <c r="W600" s="220"/>
      <c r="X600" s="220"/>
      <c r="Y600" s="220"/>
      <c r="Z600" s="210"/>
      <c r="AA600" s="210"/>
      <c r="AB600" s="210"/>
      <c r="AC600" s="210"/>
      <c r="AD600" s="210"/>
      <c r="AE600" s="210"/>
      <c r="AF600" s="210"/>
      <c r="AG600" s="210" t="s">
        <v>395</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5">
      <c r="A601" s="232">
        <v>96</v>
      </c>
      <c r="B601" s="233" t="s">
        <v>889</v>
      </c>
      <c r="C601" s="250" t="s">
        <v>890</v>
      </c>
      <c r="D601" s="234" t="s">
        <v>437</v>
      </c>
      <c r="E601" s="235">
        <v>4</v>
      </c>
      <c r="F601" s="236"/>
      <c r="G601" s="237">
        <f>ROUND(E601*F601,2)</f>
        <v>0</v>
      </c>
      <c r="H601" s="236"/>
      <c r="I601" s="237">
        <f>ROUND(E601*H601,2)</f>
        <v>0</v>
      </c>
      <c r="J601" s="236"/>
      <c r="K601" s="237">
        <f>ROUND(E601*J601,2)</f>
        <v>0</v>
      </c>
      <c r="L601" s="237">
        <v>12</v>
      </c>
      <c r="M601" s="237">
        <f>G601*(1+L601/100)</f>
        <v>0</v>
      </c>
      <c r="N601" s="235">
        <v>6.4999999999999997E-4</v>
      </c>
      <c r="O601" s="235">
        <f>ROUND(E601*N601,2)</f>
        <v>0</v>
      </c>
      <c r="P601" s="235">
        <v>0</v>
      </c>
      <c r="Q601" s="235">
        <f>ROUND(E601*P601,2)</f>
        <v>0</v>
      </c>
      <c r="R601" s="237"/>
      <c r="S601" s="237" t="s">
        <v>325</v>
      </c>
      <c r="T601" s="238" t="s">
        <v>293</v>
      </c>
      <c r="U601" s="220">
        <v>0</v>
      </c>
      <c r="V601" s="220">
        <f>ROUND(E601*U601,2)</f>
        <v>0</v>
      </c>
      <c r="W601" s="220"/>
      <c r="X601" s="220" t="s">
        <v>326</v>
      </c>
      <c r="Y601" s="220" t="s">
        <v>295</v>
      </c>
      <c r="Z601" s="210"/>
      <c r="AA601" s="210"/>
      <c r="AB601" s="210"/>
      <c r="AC601" s="210"/>
      <c r="AD601" s="210"/>
      <c r="AE601" s="210"/>
      <c r="AF601" s="210"/>
      <c r="AG601" s="210" t="s">
        <v>327</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2" x14ac:dyDescent="0.25">
      <c r="A602" s="217"/>
      <c r="B602" s="218"/>
      <c r="C602" s="265" t="s">
        <v>891</v>
      </c>
      <c r="D602" s="257"/>
      <c r="E602" s="258">
        <v>2</v>
      </c>
      <c r="F602" s="220"/>
      <c r="G602" s="220"/>
      <c r="H602" s="220"/>
      <c r="I602" s="220"/>
      <c r="J602" s="220"/>
      <c r="K602" s="220"/>
      <c r="L602" s="220"/>
      <c r="M602" s="220"/>
      <c r="N602" s="219"/>
      <c r="O602" s="219"/>
      <c r="P602" s="219"/>
      <c r="Q602" s="219"/>
      <c r="R602" s="220"/>
      <c r="S602" s="220"/>
      <c r="T602" s="220"/>
      <c r="U602" s="220"/>
      <c r="V602" s="220"/>
      <c r="W602" s="220"/>
      <c r="X602" s="220"/>
      <c r="Y602" s="220"/>
      <c r="Z602" s="210"/>
      <c r="AA602" s="210"/>
      <c r="AB602" s="210"/>
      <c r="AC602" s="210"/>
      <c r="AD602" s="210"/>
      <c r="AE602" s="210"/>
      <c r="AF602" s="210"/>
      <c r="AG602" s="210" t="s">
        <v>395</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3" x14ac:dyDescent="0.25">
      <c r="A603" s="217"/>
      <c r="B603" s="218"/>
      <c r="C603" s="265" t="s">
        <v>892</v>
      </c>
      <c r="D603" s="257"/>
      <c r="E603" s="258">
        <v>2</v>
      </c>
      <c r="F603" s="220"/>
      <c r="G603" s="220"/>
      <c r="H603" s="220"/>
      <c r="I603" s="220"/>
      <c r="J603" s="220"/>
      <c r="K603" s="220"/>
      <c r="L603" s="220"/>
      <c r="M603" s="220"/>
      <c r="N603" s="219"/>
      <c r="O603" s="219"/>
      <c r="P603" s="219"/>
      <c r="Q603" s="219"/>
      <c r="R603" s="220"/>
      <c r="S603" s="220"/>
      <c r="T603" s="220"/>
      <c r="U603" s="220"/>
      <c r="V603" s="220"/>
      <c r="W603" s="220"/>
      <c r="X603" s="220"/>
      <c r="Y603" s="220"/>
      <c r="Z603" s="210"/>
      <c r="AA603" s="210"/>
      <c r="AB603" s="210"/>
      <c r="AC603" s="210"/>
      <c r="AD603" s="210"/>
      <c r="AE603" s="210"/>
      <c r="AF603" s="210"/>
      <c r="AG603" s="210" t="s">
        <v>395</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5">
      <c r="A604" s="232">
        <v>97</v>
      </c>
      <c r="B604" s="233" t="s">
        <v>893</v>
      </c>
      <c r="C604" s="250" t="s">
        <v>887</v>
      </c>
      <c r="D604" s="234" t="s">
        <v>437</v>
      </c>
      <c r="E604" s="235">
        <v>2</v>
      </c>
      <c r="F604" s="236"/>
      <c r="G604" s="237">
        <f>ROUND(E604*F604,2)</f>
        <v>0</v>
      </c>
      <c r="H604" s="236"/>
      <c r="I604" s="237">
        <f>ROUND(E604*H604,2)</f>
        <v>0</v>
      </c>
      <c r="J604" s="236"/>
      <c r="K604" s="237">
        <f>ROUND(E604*J604,2)</f>
        <v>0</v>
      </c>
      <c r="L604" s="237">
        <v>12</v>
      </c>
      <c r="M604" s="237">
        <f>G604*(1+L604/100)</f>
        <v>0</v>
      </c>
      <c r="N604" s="235">
        <v>6.4999999999999997E-4</v>
      </c>
      <c r="O604" s="235">
        <f>ROUND(E604*N604,2)</f>
        <v>0</v>
      </c>
      <c r="P604" s="235">
        <v>0</v>
      </c>
      <c r="Q604" s="235">
        <f>ROUND(E604*P604,2)</f>
        <v>0</v>
      </c>
      <c r="R604" s="237"/>
      <c r="S604" s="237" t="s">
        <v>325</v>
      </c>
      <c r="T604" s="238" t="s">
        <v>293</v>
      </c>
      <c r="U604" s="220">
        <v>0</v>
      </c>
      <c r="V604" s="220">
        <f>ROUND(E604*U604,2)</f>
        <v>0</v>
      </c>
      <c r="W604" s="220"/>
      <c r="X604" s="220" t="s">
        <v>326</v>
      </c>
      <c r="Y604" s="220" t="s">
        <v>295</v>
      </c>
      <c r="Z604" s="210"/>
      <c r="AA604" s="210"/>
      <c r="AB604" s="210"/>
      <c r="AC604" s="210"/>
      <c r="AD604" s="210"/>
      <c r="AE604" s="210"/>
      <c r="AF604" s="210"/>
      <c r="AG604" s="210" t="s">
        <v>327</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2" x14ac:dyDescent="0.25">
      <c r="A605" s="217"/>
      <c r="B605" s="218"/>
      <c r="C605" s="265" t="s">
        <v>894</v>
      </c>
      <c r="D605" s="257"/>
      <c r="E605" s="258">
        <v>2</v>
      </c>
      <c r="F605" s="220"/>
      <c r="G605" s="220"/>
      <c r="H605" s="220"/>
      <c r="I605" s="220"/>
      <c r="J605" s="220"/>
      <c r="K605" s="220"/>
      <c r="L605" s="220"/>
      <c r="M605" s="220"/>
      <c r="N605" s="219"/>
      <c r="O605" s="219"/>
      <c r="P605" s="219"/>
      <c r="Q605" s="219"/>
      <c r="R605" s="220"/>
      <c r="S605" s="220"/>
      <c r="T605" s="220"/>
      <c r="U605" s="220"/>
      <c r="V605" s="220"/>
      <c r="W605" s="220"/>
      <c r="X605" s="220"/>
      <c r="Y605" s="220"/>
      <c r="Z605" s="210"/>
      <c r="AA605" s="210"/>
      <c r="AB605" s="210"/>
      <c r="AC605" s="210"/>
      <c r="AD605" s="210"/>
      <c r="AE605" s="210"/>
      <c r="AF605" s="210"/>
      <c r="AG605" s="210" t="s">
        <v>395</v>
      </c>
      <c r="AH605" s="210">
        <v>0</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5">
      <c r="A606" s="232">
        <v>98</v>
      </c>
      <c r="B606" s="233" t="s">
        <v>895</v>
      </c>
      <c r="C606" s="250" t="s">
        <v>896</v>
      </c>
      <c r="D606" s="234" t="s">
        <v>437</v>
      </c>
      <c r="E606" s="235">
        <v>6</v>
      </c>
      <c r="F606" s="236"/>
      <c r="G606" s="237">
        <f>ROUND(E606*F606,2)</f>
        <v>0</v>
      </c>
      <c r="H606" s="236"/>
      <c r="I606" s="237">
        <f>ROUND(E606*H606,2)</f>
        <v>0</v>
      </c>
      <c r="J606" s="236"/>
      <c r="K606" s="237">
        <f>ROUND(E606*J606,2)</f>
        <v>0</v>
      </c>
      <c r="L606" s="237">
        <v>12</v>
      </c>
      <c r="M606" s="237">
        <f>G606*(1+L606/100)</f>
        <v>0</v>
      </c>
      <c r="N606" s="235">
        <v>6.4999999999999997E-4</v>
      </c>
      <c r="O606" s="235">
        <f>ROUND(E606*N606,2)</f>
        <v>0</v>
      </c>
      <c r="P606" s="235">
        <v>0</v>
      </c>
      <c r="Q606" s="235">
        <f>ROUND(E606*P606,2)</f>
        <v>0</v>
      </c>
      <c r="R606" s="237"/>
      <c r="S606" s="237" t="s">
        <v>325</v>
      </c>
      <c r="T606" s="238" t="s">
        <v>293</v>
      </c>
      <c r="U606" s="220">
        <v>0</v>
      </c>
      <c r="V606" s="220">
        <f>ROUND(E606*U606,2)</f>
        <v>0</v>
      </c>
      <c r="W606" s="220"/>
      <c r="X606" s="220" t="s">
        <v>326</v>
      </c>
      <c r="Y606" s="220" t="s">
        <v>295</v>
      </c>
      <c r="Z606" s="210"/>
      <c r="AA606" s="210"/>
      <c r="AB606" s="210"/>
      <c r="AC606" s="210"/>
      <c r="AD606" s="210"/>
      <c r="AE606" s="210"/>
      <c r="AF606" s="210"/>
      <c r="AG606" s="210" t="s">
        <v>327</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2" x14ac:dyDescent="0.25">
      <c r="A607" s="217"/>
      <c r="B607" s="218"/>
      <c r="C607" s="265" t="s">
        <v>897</v>
      </c>
      <c r="D607" s="257"/>
      <c r="E607" s="258">
        <v>6</v>
      </c>
      <c r="F607" s="220"/>
      <c r="G607" s="220"/>
      <c r="H607" s="220"/>
      <c r="I607" s="220"/>
      <c r="J607" s="220"/>
      <c r="K607" s="220"/>
      <c r="L607" s="220"/>
      <c r="M607" s="220"/>
      <c r="N607" s="219"/>
      <c r="O607" s="219"/>
      <c r="P607" s="219"/>
      <c r="Q607" s="219"/>
      <c r="R607" s="220"/>
      <c r="S607" s="220"/>
      <c r="T607" s="220"/>
      <c r="U607" s="220"/>
      <c r="V607" s="220"/>
      <c r="W607" s="220"/>
      <c r="X607" s="220"/>
      <c r="Y607" s="220"/>
      <c r="Z607" s="210"/>
      <c r="AA607" s="210"/>
      <c r="AB607" s="210"/>
      <c r="AC607" s="210"/>
      <c r="AD607" s="210"/>
      <c r="AE607" s="210"/>
      <c r="AF607" s="210"/>
      <c r="AG607" s="210" t="s">
        <v>395</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ht="20.399999999999999" outlineLevel="1" x14ac:dyDescent="0.25">
      <c r="A608" s="232">
        <v>99</v>
      </c>
      <c r="B608" s="233" t="s">
        <v>898</v>
      </c>
      <c r="C608" s="250" t="s">
        <v>899</v>
      </c>
      <c r="D608" s="234" t="s">
        <v>437</v>
      </c>
      <c r="E608" s="235">
        <v>16</v>
      </c>
      <c r="F608" s="236"/>
      <c r="G608" s="237">
        <f>ROUND(E608*F608,2)</f>
        <v>0</v>
      </c>
      <c r="H608" s="236"/>
      <c r="I608" s="237">
        <f>ROUND(E608*H608,2)</f>
        <v>0</v>
      </c>
      <c r="J608" s="236"/>
      <c r="K608" s="237">
        <f>ROUND(E608*J608,2)</f>
        <v>0</v>
      </c>
      <c r="L608" s="237">
        <v>12</v>
      </c>
      <c r="M608" s="237">
        <f>G608*(1+L608/100)</f>
        <v>0</v>
      </c>
      <c r="N608" s="235">
        <v>6.4999999999999997E-4</v>
      </c>
      <c r="O608" s="235">
        <f>ROUND(E608*N608,2)</f>
        <v>0.01</v>
      </c>
      <c r="P608" s="235">
        <v>0</v>
      </c>
      <c r="Q608" s="235">
        <f>ROUND(E608*P608,2)</f>
        <v>0</v>
      </c>
      <c r="R608" s="237"/>
      <c r="S608" s="237" t="s">
        <v>325</v>
      </c>
      <c r="T608" s="238" t="s">
        <v>293</v>
      </c>
      <c r="U608" s="220">
        <v>0</v>
      </c>
      <c r="V608" s="220">
        <f>ROUND(E608*U608,2)</f>
        <v>0</v>
      </c>
      <c r="W608" s="220"/>
      <c r="X608" s="220" t="s">
        <v>326</v>
      </c>
      <c r="Y608" s="220" t="s">
        <v>295</v>
      </c>
      <c r="Z608" s="210"/>
      <c r="AA608" s="210"/>
      <c r="AB608" s="210"/>
      <c r="AC608" s="210"/>
      <c r="AD608" s="210"/>
      <c r="AE608" s="210"/>
      <c r="AF608" s="210"/>
      <c r="AG608" s="210" t="s">
        <v>327</v>
      </c>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2" x14ac:dyDescent="0.25">
      <c r="A609" s="217"/>
      <c r="B609" s="218"/>
      <c r="C609" s="265" t="s">
        <v>900</v>
      </c>
      <c r="D609" s="257"/>
      <c r="E609" s="258">
        <v>8</v>
      </c>
      <c r="F609" s="220"/>
      <c r="G609" s="220"/>
      <c r="H609" s="220"/>
      <c r="I609" s="220"/>
      <c r="J609" s="220"/>
      <c r="K609" s="220"/>
      <c r="L609" s="220"/>
      <c r="M609" s="220"/>
      <c r="N609" s="219"/>
      <c r="O609" s="219"/>
      <c r="P609" s="219"/>
      <c r="Q609" s="219"/>
      <c r="R609" s="220"/>
      <c r="S609" s="220"/>
      <c r="T609" s="220"/>
      <c r="U609" s="220"/>
      <c r="V609" s="220"/>
      <c r="W609" s="220"/>
      <c r="X609" s="220"/>
      <c r="Y609" s="220"/>
      <c r="Z609" s="210"/>
      <c r="AA609" s="210"/>
      <c r="AB609" s="210"/>
      <c r="AC609" s="210"/>
      <c r="AD609" s="210"/>
      <c r="AE609" s="210"/>
      <c r="AF609" s="210"/>
      <c r="AG609" s="210" t="s">
        <v>395</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3" x14ac:dyDescent="0.25">
      <c r="A610" s="217"/>
      <c r="B610" s="218"/>
      <c r="C610" s="265" t="s">
        <v>901</v>
      </c>
      <c r="D610" s="257"/>
      <c r="E610" s="258">
        <v>8</v>
      </c>
      <c r="F610" s="220"/>
      <c r="G610" s="220"/>
      <c r="H610" s="220"/>
      <c r="I610" s="220"/>
      <c r="J610" s="220"/>
      <c r="K610" s="220"/>
      <c r="L610" s="220"/>
      <c r="M610" s="220"/>
      <c r="N610" s="219"/>
      <c r="O610" s="219"/>
      <c r="P610" s="219"/>
      <c r="Q610" s="219"/>
      <c r="R610" s="220"/>
      <c r="S610" s="220"/>
      <c r="T610" s="220"/>
      <c r="U610" s="220"/>
      <c r="V610" s="220"/>
      <c r="W610" s="220"/>
      <c r="X610" s="220"/>
      <c r="Y610" s="220"/>
      <c r="Z610" s="210"/>
      <c r="AA610" s="210"/>
      <c r="AB610" s="210"/>
      <c r="AC610" s="210"/>
      <c r="AD610" s="210"/>
      <c r="AE610" s="210"/>
      <c r="AF610" s="210"/>
      <c r="AG610" s="210" t="s">
        <v>395</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5">
      <c r="A611" s="232">
        <v>100</v>
      </c>
      <c r="B611" s="233" t="s">
        <v>902</v>
      </c>
      <c r="C611" s="250" t="s">
        <v>903</v>
      </c>
      <c r="D611" s="234" t="s">
        <v>407</v>
      </c>
      <c r="E611" s="235">
        <v>1021.08</v>
      </c>
      <c r="F611" s="236"/>
      <c r="G611" s="237">
        <f>ROUND(E611*F611,2)</f>
        <v>0</v>
      </c>
      <c r="H611" s="236"/>
      <c r="I611" s="237">
        <f>ROUND(E611*H611,2)</f>
        <v>0</v>
      </c>
      <c r="J611" s="236"/>
      <c r="K611" s="237">
        <f>ROUND(E611*J611,2)</f>
        <v>0</v>
      </c>
      <c r="L611" s="237">
        <v>12</v>
      </c>
      <c r="M611" s="237">
        <f>G611*(1+L611/100)</f>
        <v>0</v>
      </c>
      <c r="N611" s="235">
        <v>0</v>
      </c>
      <c r="O611" s="235">
        <f>ROUND(E611*N611,2)</f>
        <v>0</v>
      </c>
      <c r="P611" s="235">
        <v>0</v>
      </c>
      <c r="Q611" s="235">
        <f>ROUND(E611*P611,2)</f>
        <v>0</v>
      </c>
      <c r="R611" s="237" t="s">
        <v>761</v>
      </c>
      <c r="S611" s="237" t="s">
        <v>292</v>
      </c>
      <c r="T611" s="238" t="s">
        <v>439</v>
      </c>
      <c r="U611" s="220">
        <v>0.1</v>
      </c>
      <c r="V611" s="220">
        <f>ROUND(E611*U611,2)</f>
        <v>102.11</v>
      </c>
      <c r="W611" s="220"/>
      <c r="X611" s="220" t="s">
        <v>326</v>
      </c>
      <c r="Y611" s="220" t="s">
        <v>295</v>
      </c>
      <c r="Z611" s="210"/>
      <c r="AA611" s="210"/>
      <c r="AB611" s="210"/>
      <c r="AC611" s="210"/>
      <c r="AD611" s="210"/>
      <c r="AE611" s="210"/>
      <c r="AF611" s="210"/>
      <c r="AG611" s="210" t="s">
        <v>692</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2" x14ac:dyDescent="0.25">
      <c r="A612" s="217"/>
      <c r="B612" s="218"/>
      <c r="C612" s="265" t="s">
        <v>904</v>
      </c>
      <c r="D612" s="257"/>
      <c r="E612" s="258">
        <v>262</v>
      </c>
      <c r="F612" s="220"/>
      <c r="G612" s="220"/>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395</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3" x14ac:dyDescent="0.25">
      <c r="A613" s="217"/>
      <c r="B613" s="218"/>
      <c r="C613" s="265" t="s">
        <v>905</v>
      </c>
      <c r="D613" s="257"/>
      <c r="E613" s="258">
        <v>262</v>
      </c>
      <c r="F613" s="220"/>
      <c r="G613" s="220"/>
      <c r="H613" s="220"/>
      <c r="I613" s="220"/>
      <c r="J613" s="220"/>
      <c r="K613" s="220"/>
      <c r="L613" s="220"/>
      <c r="M613" s="220"/>
      <c r="N613" s="219"/>
      <c r="O613" s="219"/>
      <c r="P613" s="219"/>
      <c r="Q613" s="219"/>
      <c r="R613" s="220"/>
      <c r="S613" s="220"/>
      <c r="T613" s="220"/>
      <c r="U613" s="220"/>
      <c r="V613" s="220"/>
      <c r="W613" s="220"/>
      <c r="X613" s="220"/>
      <c r="Y613" s="220"/>
      <c r="Z613" s="210"/>
      <c r="AA613" s="210"/>
      <c r="AB613" s="210"/>
      <c r="AC613" s="210"/>
      <c r="AD613" s="210"/>
      <c r="AE613" s="210"/>
      <c r="AF613" s="210"/>
      <c r="AG613" s="210" t="s">
        <v>395</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3" x14ac:dyDescent="0.25">
      <c r="A614" s="217"/>
      <c r="B614" s="218"/>
      <c r="C614" s="265" t="s">
        <v>906</v>
      </c>
      <c r="D614" s="257"/>
      <c r="E614" s="258">
        <v>65.28</v>
      </c>
      <c r="F614" s="220"/>
      <c r="G614" s="220"/>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395</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3" x14ac:dyDescent="0.25">
      <c r="A615" s="217"/>
      <c r="B615" s="218"/>
      <c r="C615" s="265" t="s">
        <v>907</v>
      </c>
      <c r="D615" s="257"/>
      <c r="E615" s="258">
        <v>108.8</v>
      </c>
      <c r="F615" s="220"/>
      <c r="G615" s="220"/>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395</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5">
      <c r="A616" s="217"/>
      <c r="B616" s="218"/>
      <c r="C616" s="265" t="s">
        <v>908</v>
      </c>
      <c r="D616" s="257"/>
      <c r="E616" s="258">
        <v>183</v>
      </c>
      <c r="F616" s="220"/>
      <c r="G616" s="220"/>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395</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5">
      <c r="A617" s="217"/>
      <c r="B617" s="218"/>
      <c r="C617" s="265" t="s">
        <v>864</v>
      </c>
      <c r="D617" s="257"/>
      <c r="E617" s="258">
        <v>140</v>
      </c>
      <c r="F617" s="220"/>
      <c r="G617" s="220"/>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395</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5">
      <c r="A618" s="232">
        <v>101</v>
      </c>
      <c r="B618" s="233" t="s">
        <v>909</v>
      </c>
      <c r="C618" s="250" t="s">
        <v>910</v>
      </c>
      <c r="D618" s="234" t="s">
        <v>407</v>
      </c>
      <c r="E618" s="235">
        <v>445</v>
      </c>
      <c r="F618" s="236"/>
      <c r="G618" s="237">
        <f>ROUND(E618*F618,2)</f>
        <v>0</v>
      </c>
      <c r="H618" s="236"/>
      <c r="I618" s="237">
        <f>ROUND(E618*H618,2)</f>
        <v>0</v>
      </c>
      <c r="J618" s="236"/>
      <c r="K618" s="237">
        <f>ROUND(E618*J618,2)</f>
        <v>0</v>
      </c>
      <c r="L618" s="237">
        <v>12</v>
      </c>
      <c r="M618" s="237">
        <f>G618*(1+L618/100)</f>
        <v>0</v>
      </c>
      <c r="N618" s="235">
        <v>3.0000000000000001E-5</v>
      </c>
      <c r="O618" s="235">
        <f>ROUND(E618*N618,2)</f>
        <v>0.01</v>
      </c>
      <c r="P618" s="235">
        <v>0</v>
      </c>
      <c r="Q618" s="235">
        <f>ROUND(E618*P618,2)</f>
        <v>0</v>
      </c>
      <c r="R618" s="237" t="s">
        <v>761</v>
      </c>
      <c r="S618" s="237" t="s">
        <v>292</v>
      </c>
      <c r="T618" s="238" t="s">
        <v>439</v>
      </c>
      <c r="U618" s="220">
        <v>0.11765</v>
      </c>
      <c r="V618" s="220">
        <f>ROUND(E618*U618,2)</f>
        <v>52.35</v>
      </c>
      <c r="W618" s="220"/>
      <c r="X618" s="220" t="s">
        <v>326</v>
      </c>
      <c r="Y618" s="220" t="s">
        <v>295</v>
      </c>
      <c r="Z618" s="210"/>
      <c r="AA618" s="210"/>
      <c r="AB618" s="210"/>
      <c r="AC618" s="210"/>
      <c r="AD618" s="210"/>
      <c r="AE618" s="210"/>
      <c r="AF618" s="210"/>
      <c r="AG618" s="210" t="s">
        <v>692</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2" x14ac:dyDescent="0.25">
      <c r="A619" s="217"/>
      <c r="B619" s="218"/>
      <c r="C619" s="265" t="s">
        <v>911</v>
      </c>
      <c r="D619" s="257"/>
      <c r="E619" s="258">
        <v>262</v>
      </c>
      <c r="F619" s="220"/>
      <c r="G619" s="220"/>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395</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3" x14ac:dyDescent="0.25">
      <c r="A620" s="217"/>
      <c r="B620" s="218"/>
      <c r="C620" s="265" t="s">
        <v>912</v>
      </c>
      <c r="D620" s="257"/>
      <c r="E620" s="258">
        <v>183</v>
      </c>
      <c r="F620" s="220"/>
      <c r="G620" s="220"/>
      <c r="H620" s="220"/>
      <c r="I620" s="220"/>
      <c r="J620" s="220"/>
      <c r="K620" s="220"/>
      <c r="L620" s="220"/>
      <c r="M620" s="220"/>
      <c r="N620" s="219"/>
      <c r="O620" s="219"/>
      <c r="P620" s="219"/>
      <c r="Q620" s="219"/>
      <c r="R620" s="220"/>
      <c r="S620" s="220"/>
      <c r="T620" s="220"/>
      <c r="U620" s="220"/>
      <c r="V620" s="220"/>
      <c r="W620" s="220"/>
      <c r="X620" s="220"/>
      <c r="Y620" s="220"/>
      <c r="Z620" s="210"/>
      <c r="AA620" s="210"/>
      <c r="AB620" s="210"/>
      <c r="AC620" s="210"/>
      <c r="AD620" s="210"/>
      <c r="AE620" s="210"/>
      <c r="AF620" s="210"/>
      <c r="AG620" s="210" t="s">
        <v>395</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ht="20.399999999999999" outlineLevel="1" x14ac:dyDescent="0.25">
      <c r="A621" s="232">
        <v>102</v>
      </c>
      <c r="B621" s="233" t="s">
        <v>913</v>
      </c>
      <c r="C621" s="250" t="s">
        <v>914</v>
      </c>
      <c r="D621" s="234" t="s">
        <v>437</v>
      </c>
      <c r="E621" s="235">
        <v>4</v>
      </c>
      <c r="F621" s="236"/>
      <c r="G621" s="237">
        <f>ROUND(E621*F621,2)</f>
        <v>0</v>
      </c>
      <c r="H621" s="236"/>
      <c r="I621" s="237">
        <f>ROUND(E621*H621,2)</f>
        <v>0</v>
      </c>
      <c r="J621" s="236"/>
      <c r="K621" s="237">
        <f>ROUND(E621*J621,2)</f>
        <v>0</v>
      </c>
      <c r="L621" s="237">
        <v>12</v>
      </c>
      <c r="M621" s="237">
        <f>G621*(1+L621/100)</f>
        <v>0</v>
      </c>
      <c r="N621" s="235">
        <v>2.2200000000000002E-3</v>
      </c>
      <c r="O621" s="235">
        <f>ROUND(E621*N621,2)</f>
        <v>0.01</v>
      </c>
      <c r="P621" s="235">
        <v>0</v>
      </c>
      <c r="Q621" s="235">
        <f>ROUND(E621*P621,2)</f>
        <v>0</v>
      </c>
      <c r="R621" s="237" t="s">
        <v>915</v>
      </c>
      <c r="S621" s="237" t="s">
        <v>292</v>
      </c>
      <c r="T621" s="238" t="s">
        <v>439</v>
      </c>
      <c r="U621" s="220">
        <v>0.74</v>
      </c>
      <c r="V621" s="220">
        <f>ROUND(E621*U621,2)</f>
        <v>2.96</v>
      </c>
      <c r="W621" s="220"/>
      <c r="X621" s="220" t="s">
        <v>326</v>
      </c>
      <c r="Y621" s="220" t="s">
        <v>295</v>
      </c>
      <c r="Z621" s="210"/>
      <c r="AA621" s="210"/>
      <c r="AB621" s="210"/>
      <c r="AC621" s="210"/>
      <c r="AD621" s="210"/>
      <c r="AE621" s="210"/>
      <c r="AF621" s="210"/>
      <c r="AG621" s="210" t="s">
        <v>692</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2" x14ac:dyDescent="0.25">
      <c r="A622" s="217"/>
      <c r="B622" s="218"/>
      <c r="C622" s="251" t="s">
        <v>488</v>
      </c>
      <c r="D622" s="239"/>
      <c r="E622" s="239"/>
      <c r="F622" s="239"/>
      <c r="G622" s="239"/>
      <c r="H622" s="220"/>
      <c r="I622" s="220"/>
      <c r="J622" s="220"/>
      <c r="K622" s="220"/>
      <c r="L622" s="220"/>
      <c r="M622" s="220"/>
      <c r="N622" s="219"/>
      <c r="O622" s="219"/>
      <c r="P622" s="219"/>
      <c r="Q622" s="219"/>
      <c r="R622" s="220"/>
      <c r="S622" s="220"/>
      <c r="T622" s="220"/>
      <c r="U622" s="220"/>
      <c r="V622" s="220"/>
      <c r="W622" s="220"/>
      <c r="X622" s="220"/>
      <c r="Y622" s="220"/>
      <c r="Z622" s="210"/>
      <c r="AA622" s="210"/>
      <c r="AB622" s="210"/>
      <c r="AC622" s="210"/>
      <c r="AD622" s="210"/>
      <c r="AE622" s="210"/>
      <c r="AF622" s="210"/>
      <c r="AG622" s="210" t="s">
        <v>298</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2" x14ac:dyDescent="0.25">
      <c r="A623" s="217"/>
      <c r="B623" s="218"/>
      <c r="C623" s="265" t="s">
        <v>916</v>
      </c>
      <c r="D623" s="257"/>
      <c r="E623" s="258">
        <v>4</v>
      </c>
      <c r="F623" s="220"/>
      <c r="G623" s="220"/>
      <c r="H623" s="220"/>
      <c r="I623" s="220"/>
      <c r="J623" s="220"/>
      <c r="K623" s="220"/>
      <c r="L623" s="220"/>
      <c r="M623" s="220"/>
      <c r="N623" s="219"/>
      <c r="O623" s="219"/>
      <c r="P623" s="219"/>
      <c r="Q623" s="219"/>
      <c r="R623" s="220"/>
      <c r="S623" s="220"/>
      <c r="T623" s="220"/>
      <c r="U623" s="220"/>
      <c r="V623" s="220"/>
      <c r="W623" s="220"/>
      <c r="X623" s="220"/>
      <c r="Y623" s="220"/>
      <c r="Z623" s="210"/>
      <c r="AA623" s="210"/>
      <c r="AB623" s="210"/>
      <c r="AC623" s="210"/>
      <c r="AD623" s="210"/>
      <c r="AE623" s="210"/>
      <c r="AF623" s="210"/>
      <c r="AG623" s="210" t="s">
        <v>395</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ht="20.399999999999999" outlineLevel="1" x14ac:dyDescent="0.25">
      <c r="A624" s="242">
        <v>103</v>
      </c>
      <c r="B624" s="243" t="s">
        <v>917</v>
      </c>
      <c r="C624" s="253" t="s">
        <v>918</v>
      </c>
      <c r="D624" s="244" t="s">
        <v>437</v>
      </c>
      <c r="E624" s="245">
        <v>4</v>
      </c>
      <c r="F624" s="246"/>
      <c r="G624" s="247">
        <f>ROUND(E624*F624,2)</f>
        <v>0</v>
      </c>
      <c r="H624" s="246"/>
      <c r="I624" s="247">
        <f>ROUND(E624*H624,2)</f>
        <v>0</v>
      </c>
      <c r="J624" s="246"/>
      <c r="K624" s="247">
        <f>ROUND(E624*J624,2)</f>
        <v>0</v>
      </c>
      <c r="L624" s="247">
        <v>12</v>
      </c>
      <c r="M624" s="247">
        <f>G624*(1+L624/100)</f>
        <v>0</v>
      </c>
      <c r="N624" s="245">
        <v>5.0000000000000001E-3</v>
      </c>
      <c r="O624" s="245">
        <f>ROUND(E624*N624,2)</f>
        <v>0.02</v>
      </c>
      <c r="P624" s="245">
        <v>0</v>
      </c>
      <c r="Q624" s="245">
        <f>ROUND(E624*P624,2)</f>
        <v>0</v>
      </c>
      <c r="R624" s="247" t="s">
        <v>915</v>
      </c>
      <c r="S624" s="247" t="s">
        <v>292</v>
      </c>
      <c r="T624" s="248" t="s">
        <v>439</v>
      </c>
      <c r="U624" s="220">
        <v>0.05</v>
      </c>
      <c r="V624" s="220">
        <f>ROUND(E624*U624,2)</f>
        <v>0.2</v>
      </c>
      <c r="W624" s="220"/>
      <c r="X624" s="220" t="s">
        <v>326</v>
      </c>
      <c r="Y624" s="220" t="s">
        <v>295</v>
      </c>
      <c r="Z624" s="210"/>
      <c r="AA624" s="210"/>
      <c r="AB624" s="210"/>
      <c r="AC624" s="210"/>
      <c r="AD624" s="210"/>
      <c r="AE624" s="210"/>
      <c r="AF624" s="210"/>
      <c r="AG624" s="210" t="s">
        <v>692</v>
      </c>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ht="20.399999999999999" outlineLevel="1" x14ac:dyDescent="0.25">
      <c r="A625" s="232">
        <v>104</v>
      </c>
      <c r="B625" s="233" t="s">
        <v>919</v>
      </c>
      <c r="C625" s="250" t="s">
        <v>920</v>
      </c>
      <c r="D625" s="234" t="s">
        <v>437</v>
      </c>
      <c r="E625" s="235">
        <v>4</v>
      </c>
      <c r="F625" s="236"/>
      <c r="G625" s="237">
        <f>ROUND(E625*F625,2)</f>
        <v>0</v>
      </c>
      <c r="H625" s="236"/>
      <c r="I625" s="237">
        <f>ROUND(E625*H625,2)</f>
        <v>0</v>
      </c>
      <c r="J625" s="236"/>
      <c r="K625" s="237">
        <f>ROUND(E625*J625,2)</f>
        <v>0</v>
      </c>
      <c r="L625" s="237">
        <v>12</v>
      </c>
      <c r="M625" s="237">
        <f>G625*(1+L625/100)</f>
        <v>0</v>
      </c>
      <c r="N625" s="235">
        <v>4.0000000000000002E-4</v>
      </c>
      <c r="O625" s="235">
        <f>ROUND(E625*N625,2)</f>
        <v>0</v>
      </c>
      <c r="P625" s="235">
        <v>0</v>
      </c>
      <c r="Q625" s="235">
        <f>ROUND(E625*P625,2)</f>
        <v>0</v>
      </c>
      <c r="R625" s="237" t="s">
        <v>915</v>
      </c>
      <c r="S625" s="237" t="s">
        <v>292</v>
      </c>
      <c r="T625" s="238" t="s">
        <v>439</v>
      </c>
      <c r="U625" s="220">
        <v>0.15</v>
      </c>
      <c r="V625" s="220">
        <f>ROUND(E625*U625,2)</f>
        <v>0.6</v>
      </c>
      <c r="W625" s="220"/>
      <c r="X625" s="220" t="s">
        <v>326</v>
      </c>
      <c r="Y625" s="220" t="s">
        <v>295</v>
      </c>
      <c r="Z625" s="210"/>
      <c r="AA625" s="210"/>
      <c r="AB625" s="210"/>
      <c r="AC625" s="210"/>
      <c r="AD625" s="210"/>
      <c r="AE625" s="210"/>
      <c r="AF625" s="210"/>
      <c r="AG625" s="210" t="s">
        <v>692</v>
      </c>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2" x14ac:dyDescent="0.25">
      <c r="A626" s="217"/>
      <c r="B626" s="218"/>
      <c r="C626" s="265" t="s">
        <v>916</v>
      </c>
      <c r="D626" s="257"/>
      <c r="E626" s="258">
        <v>4</v>
      </c>
      <c r="F626" s="220"/>
      <c r="G626" s="220"/>
      <c r="H626" s="220"/>
      <c r="I626" s="220"/>
      <c r="J626" s="220"/>
      <c r="K626" s="220"/>
      <c r="L626" s="220"/>
      <c r="M626" s="220"/>
      <c r="N626" s="219"/>
      <c r="O626" s="219"/>
      <c r="P626" s="219"/>
      <c r="Q626" s="219"/>
      <c r="R626" s="220"/>
      <c r="S626" s="220"/>
      <c r="T626" s="220"/>
      <c r="U626" s="220"/>
      <c r="V626" s="220"/>
      <c r="W626" s="220"/>
      <c r="X626" s="220"/>
      <c r="Y626" s="220"/>
      <c r="Z626" s="210"/>
      <c r="AA626" s="210"/>
      <c r="AB626" s="210"/>
      <c r="AC626" s="210"/>
      <c r="AD626" s="210"/>
      <c r="AE626" s="210"/>
      <c r="AF626" s="210"/>
      <c r="AG626" s="210" t="s">
        <v>395</v>
      </c>
      <c r="AH626" s="210">
        <v>0</v>
      </c>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ht="20.399999999999999" outlineLevel="1" x14ac:dyDescent="0.25">
      <c r="A627" s="232">
        <v>105</v>
      </c>
      <c r="B627" s="233" t="s">
        <v>921</v>
      </c>
      <c r="C627" s="250" t="s">
        <v>922</v>
      </c>
      <c r="D627" s="234" t="s">
        <v>437</v>
      </c>
      <c r="E627" s="235">
        <v>2</v>
      </c>
      <c r="F627" s="236"/>
      <c r="G627" s="237">
        <f>ROUND(E627*F627,2)</f>
        <v>0</v>
      </c>
      <c r="H627" s="236"/>
      <c r="I627" s="237">
        <f>ROUND(E627*H627,2)</f>
        <v>0</v>
      </c>
      <c r="J627" s="236"/>
      <c r="K627" s="237">
        <f>ROUND(E627*J627,2)</f>
        <v>0</v>
      </c>
      <c r="L627" s="237">
        <v>12</v>
      </c>
      <c r="M627" s="237">
        <f>G627*(1+L627/100)</f>
        <v>0</v>
      </c>
      <c r="N627" s="235">
        <v>1.9499999999999999E-3</v>
      </c>
      <c r="O627" s="235">
        <f>ROUND(E627*N627,2)</f>
        <v>0</v>
      </c>
      <c r="P627" s="235">
        <v>0</v>
      </c>
      <c r="Q627" s="235">
        <f>ROUND(E627*P627,2)</f>
        <v>0</v>
      </c>
      <c r="R627" s="237"/>
      <c r="S627" s="237" t="s">
        <v>325</v>
      </c>
      <c r="T627" s="238" t="s">
        <v>293</v>
      </c>
      <c r="U627" s="220">
        <v>0</v>
      </c>
      <c r="V627" s="220">
        <f>ROUND(E627*U627,2)</f>
        <v>0</v>
      </c>
      <c r="W627" s="220"/>
      <c r="X627" s="220" t="s">
        <v>326</v>
      </c>
      <c r="Y627" s="220" t="s">
        <v>295</v>
      </c>
      <c r="Z627" s="210"/>
      <c r="AA627" s="210"/>
      <c r="AB627" s="210"/>
      <c r="AC627" s="210"/>
      <c r="AD627" s="210"/>
      <c r="AE627" s="210"/>
      <c r="AF627" s="210"/>
      <c r="AG627" s="210" t="s">
        <v>327</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2" x14ac:dyDescent="0.25">
      <c r="A628" s="217"/>
      <c r="B628" s="218"/>
      <c r="C628" s="265" t="s">
        <v>923</v>
      </c>
      <c r="D628" s="257"/>
      <c r="E628" s="258">
        <v>2</v>
      </c>
      <c r="F628" s="220"/>
      <c r="G628" s="220"/>
      <c r="H628" s="220"/>
      <c r="I628" s="220"/>
      <c r="J628" s="220"/>
      <c r="K628" s="220"/>
      <c r="L628" s="220"/>
      <c r="M628" s="220"/>
      <c r="N628" s="219"/>
      <c r="O628" s="219"/>
      <c r="P628" s="219"/>
      <c r="Q628" s="219"/>
      <c r="R628" s="220"/>
      <c r="S628" s="220"/>
      <c r="T628" s="220"/>
      <c r="U628" s="220"/>
      <c r="V628" s="220"/>
      <c r="W628" s="220"/>
      <c r="X628" s="220"/>
      <c r="Y628" s="220"/>
      <c r="Z628" s="210"/>
      <c r="AA628" s="210"/>
      <c r="AB628" s="210"/>
      <c r="AC628" s="210"/>
      <c r="AD628" s="210"/>
      <c r="AE628" s="210"/>
      <c r="AF628" s="210"/>
      <c r="AG628" s="210" t="s">
        <v>395</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5">
      <c r="A629" s="232">
        <v>106</v>
      </c>
      <c r="B629" s="233" t="s">
        <v>924</v>
      </c>
      <c r="C629" s="250" t="s">
        <v>925</v>
      </c>
      <c r="D629" s="234" t="s">
        <v>389</v>
      </c>
      <c r="E629" s="235">
        <v>145</v>
      </c>
      <c r="F629" s="236"/>
      <c r="G629" s="237">
        <f>ROUND(E629*F629,2)</f>
        <v>0</v>
      </c>
      <c r="H629" s="236"/>
      <c r="I629" s="237">
        <f>ROUND(E629*H629,2)</f>
        <v>0</v>
      </c>
      <c r="J629" s="236"/>
      <c r="K629" s="237">
        <f>ROUND(E629*J629,2)</f>
        <v>0</v>
      </c>
      <c r="L629" s="237">
        <v>12</v>
      </c>
      <c r="M629" s="237">
        <f>G629*(1+L629/100)</f>
        <v>0</v>
      </c>
      <c r="N629" s="235">
        <v>2.1199999999999999E-3</v>
      </c>
      <c r="O629" s="235">
        <f>ROUND(E629*N629,2)</f>
        <v>0.31</v>
      </c>
      <c r="P629" s="235">
        <v>0</v>
      </c>
      <c r="Q629" s="235">
        <f>ROUND(E629*P629,2)</f>
        <v>0</v>
      </c>
      <c r="R629" s="237"/>
      <c r="S629" s="237" t="s">
        <v>325</v>
      </c>
      <c r="T629" s="238" t="s">
        <v>293</v>
      </c>
      <c r="U629" s="220">
        <v>0</v>
      </c>
      <c r="V629" s="220">
        <f>ROUND(E629*U629,2)</f>
        <v>0</v>
      </c>
      <c r="W629" s="220"/>
      <c r="X629" s="220" t="s">
        <v>326</v>
      </c>
      <c r="Y629" s="220" t="s">
        <v>295</v>
      </c>
      <c r="Z629" s="210"/>
      <c r="AA629" s="210"/>
      <c r="AB629" s="210"/>
      <c r="AC629" s="210"/>
      <c r="AD629" s="210"/>
      <c r="AE629" s="210"/>
      <c r="AF629" s="210"/>
      <c r="AG629" s="210" t="s">
        <v>692</v>
      </c>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2" x14ac:dyDescent="0.25">
      <c r="A630" s="217"/>
      <c r="B630" s="218"/>
      <c r="C630" s="251" t="s">
        <v>926</v>
      </c>
      <c r="D630" s="239"/>
      <c r="E630" s="239"/>
      <c r="F630" s="239"/>
      <c r="G630" s="239"/>
      <c r="H630" s="220"/>
      <c r="I630" s="220"/>
      <c r="J630" s="220"/>
      <c r="K630" s="220"/>
      <c r="L630" s="220"/>
      <c r="M630" s="220"/>
      <c r="N630" s="219"/>
      <c r="O630" s="219"/>
      <c r="P630" s="219"/>
      <c r="Q630" s="219"/>
      <c r="R630" s="220"/>
      <c r="S630" s="220"/>
      <c r="T630" s="220"/>
      <c r="U630" s="220"/>
      <c r="V630" s="220"/>
      <c r="W630" s="220"/>
      <c r="X630" s="220"/>
      <c r="Y630" s="220"/>
      <c r="Z630" s="210"/>
      <c r="AA630" s="210"/>
      <c r="AB630" s="210"/>
      <c r="AC630" s="210"/>
      <c r="AD630" s="210"/>
      <c r="AE630" s="210"/>
      <c r="AF630" s="210"/>
      <c r="AG630" s="210" t="s">
        <v>298</v>
      </c>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2" x14ac:dyDescent="0.25">
      <c r="A631" s="217"/>
      <c r="B631" s="218"/>
      <c r="C631" s="265" t="s">
        <v>927</v>
      </c>
      <c r="D631" s="257"/>
      <c r="E631" s="258">
        <v>145</v>
      </c>
      <c r="F631" s="220"/>
      <c r="G631" s="220"/>
      <c r="H631" s="220"/>
      <c r="I631" s="220"/>
      <c r="J631" s="220"/>
      <c r="K631" s="220"/>
      <c r="L631" s="220"/>
      <c r="M631" s="220"/>
      <c r="N631" s="219"/>
      <c r="O631" s="219"/>
      <c r="P631" s="219"/>
      <c r="Q631" s="219"/>
      <c r="R631" s="220"/>
      <c r="S631" s="220"/>
      <c r="T631" s="220"/>
      <c r="U631" s="220"/>
      <c r="V631" s="220"/>
      <c r="W631" s="220"/>
      <c r="X631" s="220"/>
      <c r="Y631" s="220"/>
      <c r="Z631" s="210"/>
      <c r="AA631" s="210"/>
      <c r="AB631" s="210"/>
      <c r="AC631" s="210"/>
      <c r="AD631" s="210"/>
      <c r="AE631" s="210"/>
      <c r="AF631" s="210"/>
      <c r="AG631" s="210" t="s">
        <v>395</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5">
      <c r="A632" s="232">
        <v>107</v>
      </c>
      <c r="B632" s="233" t="s">
        <v>928</v>
      </c>
      <c r="C632" s="250" t="s">
        <v>929</v>
      </c>
      <c r="D632" s="234" t="s">
        <v>437</v>
      </c>
      <c r="E632" s="235">
        <v>18</v>
      </c>
      <c r="F632" s="236"/>
      <c r="G632" s="237">
        <f>ROUND(E632*F632,2)</f>
        <v>0</v>
      </c>
      <c r="H632" s="236"/>
      <c r="I632" s="237">
        <f>ROUND(E632*H632,2)</f>
        <v>0</v>
      </c>
      <c r="J632" s="236"/>
      <c r="K632" s="237">
        <f>ROUND(E632*J632,2)</f>
        <v>0</v>
      </c>
      <c r="L632" s="237">
        <v>12</v>
      </c>
      <c r="M632" s="237">
        <f>G632*(1+L632/100)</f>
        <v>0</v>
      </c>
      <c r="N632" s="235">
        <v>1.9499999999999999E-3</v>
      </c>
      <c r="O632" s="235">
        <f>ROUND(E632*N632,2)</f>
        <v>0.04</v>
      </c>
      <c r="P632" s="235">
        <v>0</v>
      </c>
      <c r="Q632" s="235">
        <f>ROUND(E632*P632,2)</f>
        <v>0</v>
      </c>
      <c r="R632" s="237"/>
      <c r="S632" s="237" t="s">
        <v>325</v>
      </c>
      <c r="T632" s="238" t="s">
        <v>293</v>
      </c>
      <c r="U632" s="220">
        <v>0</v>
      </c>
      <c r="V632" s="220">
        <f>ROUND(E632*U632,2)</f>
        <v>0</v>
      </c>
      <c r="W632" s="220"/>
      <c r="X632" s="220" t="s">
        <v>326</v>
      </c>
      <c r="Y632" s="220" t="s">
        <v>295</v>
      </c>
      <c r="Z632" s="210"/>
      <c r="AA632" s="210"/>
      <c r="AB632" s="210"/>
      <c r="AC632" s="210"/>
      <c r="AD632" s="210"/>
      <c r="AE632" s="210"/>
      <c r="AF632" s="210"/>
      <c r="AG632" s="210" t="s">
        <v>327</v>
      </c>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2" x14ac:dyDescent="0.25">
      <c r="A633" s="217"/>
      <c r="B633" s="218"/>
      <c r="C633" s="265" t="s">
        <v>930</v>
      </c>
      <c r="D633" s="257"/>
      <c r="E633" s="258">
        <v>18</v>
      </c>
      <c r="F633" s="220"/>
      <c r="G633" s="220"/>
      <c r="H633" s="220"/>
      <c r="I633" s="220"/>
      <c r="J633" s="220"/>
      <c r="K633" s="220"/>
      <c r="L633" s="220"/>
      <c r="M633" s="220"/>
      <c r="N633" s="219"/>
      <c r="O633" s="219"/>
      <c r="P633" s="219"/>
      <c r="Q633" s="219"/>
      <c r="R633" s="220"/>
      <c r="S633" s="220"/>
      <c r="T633" s="220"/>
      <c r="U633" s="220"/>
      <c r="V633" s="220"/>
      <c r="W633" s="220"/>
      <c r="X633" s="220"/>
      <c r="Y633" s="220"/>
      <c r="Z633" s="210"/>
      <c r="AA633" s="210"/>
      <c r="AB633" s="210"/>
      <c r="AC633" s="210"/>
      <c r="AD633" s="210"/>
      <c r="AE633" s="210"/>
      <c r="AF633" s="210"/>
      <c r="AG633" s="210" t="s">
        <v>395</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5">
      <c r="A634" s="232">
        <v>108</v>
      </c>
      <c r="B634" s="233" t="s">
        <v>931</v>
      </c>
      <c r="C634" s="250" t="s">
        <v>932</v>
      </c>
      <c r="D634" s="234" t="s">
        <v>740</v>
      </c>
      <c r="E634" s="235">
        <v>92</v>
      </c>
      <c r="F634" s="236"/>
      <c r="G634" s="237">
        <f>ROUND(E634*F634,2)</f>
        <v>0</v>
      </c>
      <c r="H634" s="236"/>
      <c r="I634" s="237">
        <f>ROUND(E634*H634,2)</f>
        <v>0</v>
      </c>
      <c r="J634" s="236"/>
      <c r="K634" s="237">
        <f>ROUND(E634*J634,2)</f>
        <v>0</v>
      </c>
      <c r="L634" s="237">
        <v>12</v>
      </c>
      <c r="M634" s="237">
        <f>G634*(1+L634/100)</f>
        <v>0</v>
      </c>
      <c r="N634" s="235">
        <v>1.9499999999999999E-3</v>
      </c>
      <c r="O634" s="235">
        <f>ROUND(E634*N634,2)</f>
        <v>0.18</v>
      </c>
      <c r="P634" s="235">
        <v>0</v>
      </c>
      <c r="Q634" s="235">
        <f>ROUND(E634*P634,2)</f>
        <v>0</v>
      </c>
      <c r="R634" s="237"/>
      <c r="S634" s="237" t="s">
        <v>325</v>
      </c>
      <c r="T634" s="238" t="s">
        <v>293</v>
      </c>
      <c r="U634" s="220">
        <v>0</v>
      </c>
      <c r="V634" s="220">
        <f>ROUND(E634*U634,2)</f>
        <v>0</v>
      </c>
      <c r="W634" s="220"/>
      <c r="X634" s="220" t="s">
        <v>326</v>
      </c>
      <c r="Y634" s="220" t="s">
        <v>295</v>
      </c>
      <c r="Z634" s="210"/>
      <c r="AA634" s="210"/>
      <c r="AB634" s="210"/>
      <c r="AC634" s="210"/>
      <c r="AD634" s="210"/>
      <c r="AE634" s="210"/>
      <c r="AF634" s="210"/>
      <c r="AG634" s="210" t="s">
        <v>327</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2" x14ac:dyDescent="0.25">
      <c r="A635" s="217"/>
      <c r="B635" s="218"/>
      <c r="C635" s="265" t="s">
        <v>933</v>
      </c>
      <c r="D635" s="257"/>
      <c r="E635" s="258">
        <v>92</v>
      </c>
      <c r="F635" s="220"/>
      <c r="G635" s="220"/>
      <c r="H635" s="220"/>
      <c r="I635" s="220"/>
      <c r="J635" s="220"/>
      <c r="K635" s="220"/>
      <c r="L635" s="220"/>
      <c r="M635" s="220"/>
      <c r="N635" s="219"/>
      <c r="O635" s="219"/>
      <c r="P635" s="219"/>
      <c r="Q635" s="219"/>
      <c r="R635" s="220"/>
      <c r="S635" s="220"/>
      <c r="T635" s="220"/>
      <c r="U635" s="220"/>
      <c r="V635" s="220"/>
      <c r="W635" s="220"/>
      <c r="X635" s="220"/>
      <c r="Y635" s="220"/>
      <c r="Z635" s="210"/>
      <c r="AA635" s="210"/>
      <c r="AB635" s="210"/>
      <c r="AC635" s="210"/>
      <c r="AD635" s="210"/>
      <c r="AE635" s="210"/>
      <c r="AF635" s="210"/>
      <c r="AG635" s="210" t="s">
        <v>395</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5">
      <c r="A636" s="232">
        <v>109</v>
      </c>
      <c r="B636" s="233" t="s">
        <v>934</v>
      </c>
      <c r="C636" s="250" t="s">
        <v>935</v>
      </c>
      <c r="D636" s="234" t="s">
        <v>336</v>
      </c>
      <c r="E636" s="235">
        <v>1</v>
      </c>
      <c r="F636" s="236"/>
      <c r="G636" s="237">
        <f>ROUND(E636*F636,2)</f>
        <v>0</v>
      </c>
      <c r="H636" s="236"/>
      <c r="I636" s="237">
        <f>ROUND(E636*H636,2)</f>
        <v>0</v>
      </c>
      <c r="J636" s="236"/>
      <c r="K636" s="237">
        <f>ROUND(E636*J636,2)</f>
        <v>0</v>
      </c>
      <c r="L636" s="237">
        <v>12</v>
      </c>
      <c r="M636" s="237">
        <f>G636*(1+L636/100)</f>
        <v>0</v>
      </c>
      <c r="N636" s="235">
        <v>1.9499999999999999E-3</v>
      </c>
      <c r="O636" s="235">
        <f>ROUND(E636*N636,2)</f>
        <v>0</v>
      </c>
      <c r="P636" s="235">
        <v>0</v>
      </c>
      <c r="Q636" s="235">
        <f>ROUND(E636*P636,2)</f>
        <v>0</v>
      </c>
      <c r="R636" s="237"/>
      <c r="S636" s="237" t="s">
        <v>325</v>
      </c>
      <c r="T636" s="238" t="s">
        <v>293</v>
      </c>
      <c r="U636" s="220">
        <v>0</v>
      </c>
      <c r="V636" s="220">
        <f>ROUND(E636*U636,2)</f>
        <v>0</v>
      </c>
      <c r="W636" s="220"/>
      <c r="X636" s="220" t="s">
        <v>326</v>
      </c>
      <c r="Y636" s="220" t="s">
        <v>295</v>
      </c>
      <c r="Z636" s="210"/>
      <c r="AA636" s="210"/>
      <c r="AB636" s="210"/>
      <c r="AC636" s="210"/>
      <c r="AD636" s="210"/>
      <c r="AE636" s="210"/>
      <c r="AF636" s="210"/>
      <c r="AG636" s="210" t="s">
        <v>327</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2" x14ac:dyDescent="0.25">
      <c r="A637" s="217"/>
      <c r="B637" s="218"/>
      <c r="C637" s="265" t="s">
        <v>936</v>
      </c>
      <c r="D637" s="257"/>
      <c r="E637" s="258">
        <v>1</v>
      </c>
      <c r="F637" s="220"/>
      <c r="G637" s="220"/>
      <c r="H637" s="220"/>
      <c r="I637" s="220"/>
      <c r="J637" s="220"/>
      <c r="K637" s="220"/>
      <c r="L637" s="220"/>
      <c r="M637" s="220"/>
      <c r="N637" s="219"/>
      <c r="O637" s="219"/>
      <c r="P637" s="219"/>
      <c r="Q637" s="219"/>
      <c r="R637" s="220"/>
      <c r="S637" s="220"/>
      <c r="T637" s="220"/>
      <c r="U637" s="220"/>
      <c r="V637" s="220"/>
      <c r="W637" s="220"/>
      <c r="X637" s="220"/>
      <c r="Y637" s="220"/>
      <c r="Z637" s="210"/>
      <c r="AA637" s="210"/>
      <c r="AB637" s="210"/>
      <c r="AC637" s="210"/>
      <c r="AD637" s="210"/>
      <c r="AE637" s="210"/>
      <c r="AF637" s="210"/>
      <c r="AG637" s="210" t="s">
        <v>395</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5">
      <c r="A638" s="232">
        <v>110</v>
      </c>
      <c r="B638" s="233" t="s">
        <v>937</v>
      </c>
      <c r="C638" s="250" t="s">
        <v>938</v>
      </c>
      <c r="D638" s="234" t="s">
        <v>465</v>
      </c>
      <c r="E638" s="235">
        <v>51.562480000000001</v>
      </c>
      <c r="F638" s="236"/>
      <c r="G638" s="237">
        <f>ROUND(E638*F638,2)</f>
        <v>0</v>
      </c>
      <c r="H638" s="236"/>
      <c r="I638" s="237">
        <f>ROUND(E638*H638,2)</f>
        <v>0</v>
      </c>
      <c r="J638" s="236"/>
      <c r="K638" s="237">
        <f>ROUND(E638*J638,2)</f>
        <v>0</v>
      </c>
      <c r="L638" s="237">
        <v>12</v>
      </c>
      <c r="M638" s="237">
        <f>G638*(1+L638/100)</f>
        <v>0</v>
      </c>
      <c r="N638" s="235">
        <v>0</v>
      </c>
      <c r="O638" s="235">
        <f>ROUND(E638*N638,2)</f>
        <v>0</v>
      </c>
      <c r="P638" s="235">
        <v>0</v>
      </c>
      <c r="Q638" s="235">
        <f>ROUND(E638*P638,2)</f>
        <v>0</v>
      </c>
      <c r="R638" s="237" t="s">
        <v>761</v>
      </c>
      <c r="S638" s="237" t="s">
        <v>292</v>
      </c>
      <c r="T638" s="238" t="s">
        <v>439</v>
      </c>
      <c r="U638" s="220">
        <v>2.048</v>
      </c>
      <c r="V638" s="220">
        <f>ROUND(E638*U638,2)</f>
        <v>105.6</v>
      </c>
      <c r="W638" s="220"/>
      <c r="X638" s="220" t="s">
        <v>326</v>
      </c>
      <c r="Y638" s="220" t="s">
        <v>295</v>
      </c>
      <c r="Z638" s="210"/>
      <c r="AA638" s="210"/>
      <c r="AB638" s="210"/>
      <c r="AC638" s="210"/>
      <c r="AD638" s="210"/>
      <c r="AE638" s="210"/>
      <c r="AF638" s="210"/>
      <c r="AG638" s="210" t="s">
        <v>692</v>
      </c>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2" x14ac:dyDescent="0.25">
      <c r="A639" s="217"/>
      <c r="B639" s="218"/>
      <c r="C639" s="266" t="s">
        <v>939</v>
      </c>
      <c r="D639" s="263"/>
      <c r="E639" s="263"/>
      <c r="F639" s="263"/>
      <c r="G639" s="263"/>
      <c r="H639" s="220"/>
      <c r="I639" s="220"/>
      <c r="J639" s="220"/>
      <c r="K639" s="220"/>
      <c r="L639" s="220"/>
      <c r="M639" s="220"/>
      <c r="N639" s="219"/>
      <c r="O639" s="219"/>
      <c r="P639" s="219"/>
      <c r="Q639" s="219"/>
      <c r="R639" s="220"/>
      <c r="S639" s="220"/>
      <c r="T639" s="220"/>
      <c r="U639" s="220"/>
      <c r="V639" s="220"/>
      <c r="W639" s="220"/>
      <c r="X639" s="220"/>
      <c r="Y639" s="220"/>
      <c r="Z639" s="210"/>
      <c r="AA639" s="210"/>
      <c r="AB639" s="210"/>
      <c r="AC639" s="210"/>
      <c r="AD639" s="210"/>
      <c r="AE639" s="210"/>
      <c r="AF639" s="210"/>
      <c r="AG639" s="210" t="s">
        <v>467</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x14ac:dyDescent="0.25">
      <c r="A640" s="225" t="s">
        <v>287</v>
      </c>
      <c r="B640" s="226" t="s">
        <v>197</v>
      </c>
      <c r="C640" s="249" t="s">
        <v>198</v>
      </c>
      <c r="D640" s="227"/>
      <c r="E640" s="228"/>
      <c r="F640" s="229"/>
      <c r="G640" s="229">
        <f>SUMIF(AG641:AG775,"&lt;&gt;NOR",G641:G775)</f>
        <v>0</v>
      </c>
      <c r="H640" s="229"/>
      <c r="I640" s="229">
        <f>SUM(I641:I775)</f>
        <v>0</v>
      </c>
      <c r="J640" s="229"/>
      <c r="K640" s="229">
        <f>SUM(K641:K775)</f>
        <v>0</v>
      </c>
      <c r="L640" s="229"/>
      <c r="M640" s="229">
        <f>SUM(M641:M775)</f>
        <v>0</v>
      </c>
      <c r="N640" s="228"/>
      <c r="O640" s="228">
        <f>SUM(O641:O775)</f>
        <v>9.7099999999999991</v>
      </c>
      <c r="P640" s="228"/>
      <c r="Q640" s="228">
        <f>SUM(Q641:Q775)</f>
        <v>0</v>
      </c>
      <c r="R640" s="229"/>
      <c r="S640" s="229"/>
      <c r="T640" s="230"/>
      <c r="U640" s="224"/>
      <c r="V640" s="224">
        <f>SUM(V641:V775)</f>
        <v>513.03</v>
      </c>
      <c r="W640" s="224"/>
      <c r="X640" s="224"/>
      <c r="Y640" s="224"/>
      <c r="AG640" t="s">
        <v>288</v>
      </c>
    </row>
    <row r="641" spans="1:60" ht="30.6" outlineLevel="1" x14ac:dyDescent="0.25">
      <c r="A641" s="232">
        <v>111</v>
      </c>
      <c r="B641" s="233" t="s">
        <v>940</v>
      </c>
      <c r="C641" s="250" t="s">
        <v>941</v>
      </c>
      <c r="D641" s="234" t="s">
        <v>407</v>
      </c>
      <c r="E641" s="235">
        <v>467.25</v>
      </c>
      <c r="F641" s="236"/>
      <c r="G641" s="237">
        <f>ROUND(E641*F641,2)</f>
        <v>0</v>
      </c>
      <c r="H641" s="236"/>
      <c r="I641" s="237">
        <f>ROUND(E641*H641,2)</f>
        <v>0</v>
      </c>
      <c r="J641" s="236"/>
      <c r="K641" s="237">
        <f>ROUND(E641*J641,2)</f>
        <v>0</v>
      </c>
      <c r="L641" s="237">
        <v>12</v>
      </c>
      <c r="M641" s="237">
        <f>G641*(1+L641/100)</f>
        <v>0</v>
      </c>
      <c r="N641" s="235">
        <v>4.4799999999999996E-3</v>
      </c>
      <c r="O641" s="235">
        <f>ROUND(E641*N641,2)</f>
        <v>2.09</v>
      </c>
      <c r="P641" s="235">
        <v>0</v>
      </c>
      <c r="Q641" s="235">
        <f>ROUND(E641*P641,2)</f>
        <v>0</v>
      </c>
      <c r="R641" s="237" t="s">
        <v>606</v>
      </c>
      <c r="S641" s="237" t="s">
        <v>292</v>
      </c>
      <c r="T641" s="238" t="s">
        <v>439</v>
      </c>
      <c r="U641" s="220">
        <v>0</v>
      </c>
      <c r="V641" s="220">
        <f>ROUND(E641*U641,2)</f>
        <v>0</v>
      </c>
      <c r="W641" s="220"/>
      <c r="X641" s="220" t="s">
        <v>607</v>
      </c>
      <c r="Y641" s="220" t="s">
        <v>295</v>
      </c>
      <c r="Z641" s="210"/>
      <c r="AA641" s="210"/>
      <c r="AB641" s="210"/>
      <c r="AC641" s="210"/>
      <c r="AD641" s="210"/>
      <c r="AE641" s="210"/>
      <c r="AF641" s="210"/>
      <c r="AG641" s="210" t="s">
        <v>608</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2" x14ac:dyDescent="0.25">
      <c r="A642" s="217"/>
      <c r="B642" s="218"/>
      <c r="C642" s="251" t="s">
        <v>652</v>
      </c>
      <c r="D642" s="239"/>
      <c r="E642" s="239"/>
      <c r="F642" s="239"/>
      <c r="G642" s="239"/>
      <c r="H642" s="220"/>
      <c r="I642" s="220"/>
      <c r="J642" s="220"/>
      <c r="K642" s="220"/>
      <c r="L642" s="220"/>
      <c r="M642" s="220"/>
      <c r="N642" s="219"/>
      <c r="O642" s="219"/>
      <c r="P642" s="219"/>
      <c r="Q642" s="219"/>
      <c r="R642" s="220"/>
      <c r="S642" s="220"/>
      <c r="T642" s="220"/>
      <c r="U642" s="220"/>
      <c r="V642" s="220"/>
      <c r="W642" s="220"/>
      <c r="X642" s="220"/>
      <c r="Y642" s="220"/>
      <c r="Z642" s="210"/>
      <c r="AA642" s="210"/>
      <c r="AB642" s="210"/>
      <c r="AC642" s="210"/>
      <c r="AD642" s="210"/>
      <c r="AE642" s="210"/>
      <c r="AF642" s="210"/>
      <c r="AG642" s="210" t="s">
        <v>298</v>
      </c>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2" x14ac:dyDescent="0.25">
      <c r="A643" s="217"/>
      <c r="B643" s="218"/>
      <c r="C643" s="267" t="s">
        <v>468</v>
      </c>
      <c r="D643" s="259"/>
      <c r="E643" s="260"/>
      <c r="F643" s="220"/>
      <c r="G643" s="220"/>
      <c r="H643" s="220"/>
      <c r="I643" s="220"/>
      <c r="J643" s="220"/>
      <c r="K643" s="220"/>
      <c r="L643" s="220"/>
      <c r="M643" s="220"/>
      <c r="N643" s="219"/>
      <c r="O643" s="219"/>
      <c r="P643" s="219"/>
      <c r="Q643" s="219"/>
      <c r="R643" s="220"/>
      <c r="S643" s="220"/>
      <c r="T643" s="220"/>
      <c r="U643" s="220"/>
      <c r="V643" s="220"/>
      <c r="W643" s="220"/>
      <c r="X643" s="220"/>
      <c r="Y643" s="220"/>
      <c r="Z643" s="210"/>
      <c r="AA643" s="210"/>
      <c r="AB643" s="210"/>
      <c r="AC643" s="210"/>
      <c r="AD643" s="210"/>
      <c r="AE643" s="210"/>
      <c r="AF643" s="210"/>
      <c r="AG643" s="210" t="s">
        <v>395</v>
      </c>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3" x14ac:dyDescent="0.25">
      <c r="A644" s="217"/>
      <c r="B644" s="218"/>
      <c r="C644" s="268" t="s">
        <v>942</v>
      </c>
      <c r="D644" s="259"/>
      <c r="E644" s="260">
        <v>183</v>
      </c>
      <c r="F644" s="220"/>
      <c r="G644" s="220"/>
      <c r="H644" s="220"/>
      <c r="I644" s="220"/>
      <c r="J644" s="220"/>
      <c r="K644" s="220"/>
      <c r="L644" s="220"/>
      <c r="M644" s="220"/>
      <c r="N644" s="219"/>
      <c r="O644" s="219"/>
      <c r="P644" s="219"/>
      <c r="Q644" s="219"/>
      <c r="R644" s="220"/>
      <c r="S644" s="220"/>
      <c r="T644" s="220"/>
      <c r="U644" s="220"/>
      <c r="V644" s="220"/>
      <c r="W644" s="220"/>
      <c r="X644" s="220"/>
      <c r="Y644" s="220"/>
      <c r="Z644" s="210"/>
      <c r="AA644" s="210"/>
      <c r="AB644" s="210"/>
      <c r="AC644" s="210"/>
      <c r="AD644" s="210"/>
      <c r="AE644" s="210"/>
      <c r="AF644" s="210"/>
      <c r="AG644" s="210" t="s">
        <v>395</v>
      </c>
      <c r="AH644" s="210">
        <v>2</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3" x14ac:dyDescent="0.25">
      <c r="A645" s="217"/>
      <c r="B645" s="218"/>
      <c r="C645" s="268" t="s">
        <v>943</v>
      </c>
      <c r="D645" s="259"/>
      <c r="E645" s="260">
        <v>262</v>
      </c>
      <c r="F645" s="220"/>
      <c r="G645" s="220"/>
      <c r="H645" s="220"/>
      <c r="I645" s="220"/>
      <c r="J645" s="220"/>
      <c r="K645" s="220"/>
      <c r="L645" s="220"/>
      <c r="M645" s="220"/>
      <c r="N645" s="219"/>
      <c r="O645" s="219"/>
      <c r="P645" s="219"/>
      <c r="Q645" s="219"/>
      <c r="R645" s="220"/>
      <c r="S645" s="220"/>
      <c r="T645" s="220"/>
      <c r="U645" s="220"/>
      <c r="V645" s="220"/>
      <c r="W645" s="220"/>
      <c r="X645" s="220"/>
      <c r="Y645" s="220"/>
      <c r="Z645" s="210"/>
      <c r="AA645" s="210"/>
      <c r="AB645" s="210"/>
      <c r="AC645" s="210"/>
      <c r="AD645" s="210"/>
      <c r="AE645" s="210"/>
      <c r="AF645" s="210"/>
      <c r="AG645" s="210" t="s">
        <v>395</v>
      </c>
      <c r="AH645" s="210">
        <v>2</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5">
      <c r="A646" s="217"/>
      <c r="B646" s="218"/>
      <c r="C646" s="269" t="s">
        <v>473</v>
      </c>
      <c r="D646" s="261"/>
      <c r="E646" s="262">
        <v>445</v>
      </c>
      <c r="F646" s="220"/>
      <c r="G646" s="220"/>
      <c r="H646" s="220"/>
      <c r="I646" s="220"/>
      <c r="J646" s="220"/>
      <c r="K646" s="220"/>
      <c r="L646" s="220"/>
      <c r="M646" s="220"/>
      <c r="N646" s="219"/>
      <c r="O646" s="219"/>
      <c r="P646" s="219"/>
      <c r="Q646" s="219"/>
      <c r="R646" s="220"/>
      <c r="S646" s="220"/>
      <c r="T646" s="220"/>
      <c r="U646" s="220"/>
      <c r="V646" s="220"/>
      <c r="W646" s="220"/>
      <c r="X646" s="220"/>
      <c r="Y646" s="220"/>
      <c r="Z646" s="210"/>
      <c r="AA646" s="210"/>
      <c r="AB646" s="210"/>
      <c r="AC646" s="210"/>
      <c r="AD646" s="210"/>
      <c r="AE646" s="210"/>
      <c r="AF646" s="210"/>
      <c r="AG646" s="210" t="s">
        <v>395</v>
      </c>
      <c r="AH646" s="210">
        <v>3</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3" x14ac:dyDescent="0.25">
      <c r="A647" s="217"/>
      <c r="B647" s="218"/>
      <c r="C647" s="267" t="s">
        <v>474</v>
      </c>
      <c r="D647" s="259"/>
      <c r="E647" s="260"/>
      <c r="F647" s="220"/>
      <c r="G647" s="220"/>
      <c r="H647" s="220"/>
      <c r="I647" s="220"/>
      <c r="J647" s="220"/>
      <c r="K647" s="220"/>
      <c r="L647" s="220"/>
      <c r="M647" s="220"/>
      <c r="N647" s="219"/>
      <c r="O647" s="219"/>
      <c r="P647" s="219"/>
      <c r="Q647" s="219"/>
      <c r="R647" s="220"/>
      <c r="S647" s="220"/>
      <c r="T647" s="220"/>
      <c r="U647" s="220"/>
      <c r="V647" s="220"/>
      <c r="W647" s="220"/>
      <c r="X647" s="220"/>
      <c r="Y647" s="220"/>
      <c r="Z647" s="210"/>
      <c r="AA647" s="210"/>
      <c r="AB647" s="210"/>
      <c r="AC647" s="210"/>
      <c r="AD647" s="210"/>
      <c r="AE647" s="210"/>
      <c r="AF647" s="210"/>
      <c r="AG647" s="210" t="s">
        <v>395</v>
      </c>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3" x14ac:dyDescent="0.25">
      <c r="A648" s="217"/>
      <c r="B648" s="218"/>
      <c r="C648" s="265" t="s">
        <v>944</v>
      </c>
      <c r="D648" s="257"/>
      <c r="E648" s="258">
        <v>467.25</v>
      </c>
      <c r="F648" s="220"/>
      <c r="G648" s="220"/>
      <c r="H648" s="220"/>
      <c r="I648" s="220"/>
      <c r="J648" s="220"/>
      <c r="K648" s="220"/>
      <c r="L648" s="220"/>
      <c r="M648" s="220"/>
      <c r="N648" s="219"/>
      <c r="O648" s="219"/>
      <c r="P648" s="219"/>
      <c r="Q648" s="219"/>
      <c r="R648" s="220"/>
      <c r="S648" s="220"/>
      <c r="T648" s="220"/>
      <c r="U648" s="220"/>
      <c r="V648" s="220"/>
      <c r="W648" s="220"/>
      <c r="X648" s="220"/>
      <c r="Y648" s="220"/>
      <c r="Z648" s="210"/>
      <c r="AA648" s="210"/>
      <c r="AB648" s="210"/>
      <c r="AC648" s="210"/>
      <c r="AD648" s="210"/>
      <c r="AE648" s="210"/>
      <c r="AF648" s="210"/>
      <c r="AG648" s="210" t="s">
        <v>395</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ht="20.399999999999999" outlineLevel="1" x14ac:dyDescent="0.25">
      <c r="A649" s="232">
        <v>112</v>
      </c>
      <c r="B649" s="233" t="s">
        <v>945</v>
      </c>
      <c r="C649" s="250" t="s">
        <v>946</v>
      </c>
      <c r="D649" s="234" t="s">
        <v>452</v>
      </c>
      <c r="E649" s="235">
        <v>80.87688</v>
      </c>
      <c r="F649" s="236"/>
      <c r="G649" s="237">
        <f>ROUND(E649*F649,2)</f>
        <v>0</v>
      </c>
      <c r="H649" s="236"/>
      <c r="I649" s="237">
        <f>ROUND(E649*H649,2)</f>
        <v>0</v>
      </c>
      <c r="J649" s="236"/>
      <c r="K649" s="237">
        <f>ROUND(E649*J649,2)</f>
        <v>0</v>
      </c>
      <c r="L649" s="237">
        <v>12</v>
      </c>
      <c r="M649" s="237">
        <f>G649*(1+L649/100)</f>
        <v>0</v>
      </c>
      <c r="N649" s="235">
        <v>2.5000000000000001E-2</v>
      </c>
      <c r="O649" s="235">
        <f>ROUND(E649*N649,2)</f>
        <v>2.02</v>
      </c>
      <c r="P649" s="235">
        <v>0</v>
      </c>
      <c r="Q649" s="235">
        <f>ROUND(E649*P649,2)</f>
        <v>0</v>
      </c>
      <c r="R649" s="237" t="s">
        <v>606</v>
      </c>
      <c r="S649" s="237" t="s">
        <v>292</v>
      </c>
      <c r="T649" s="238" t="s">
        <v>439</v>
      </c>
      <c r="U649" s="220">
        <v>0</v>
      </c>
      <c r="V649" s="220">
        <f>ROUND(E649*U649,2)</f>
        <v>0</v>
      </c>
      <c r="W649" s="220"/>
      <c r="X649" s="220" t="s">
        <v>607</v>
      </c>
      <c r="Y649" s="220" t="s">
        <v>295</v>
      </c>
      <c r="Z649" s="210"/>
      <c r="AA649" s="210"/>
      <c r="AB649" s="210"/>
      <c r="AC649" s="210"/>
      <c r="AD649" s="210"/>
      <c r="AE649" s="210"/>
      <c r="AF649" s="210"/>
      <c r="AG649" s="210" t="s">
        <v>608</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2" x14ac:dyDescent="0.25">
      <c r="A650" s="217"/>
      <c r="B650" s="218"/>
      <c r="C650" s="251" t="s">
        <v>488</v>
      </c>
      <c r="D650" s="239"/>
      <c r="E650" s="239"/>
      <c r="F650" s="239"/>
      <c r="G650" s="239"/>
      <c r="H650" s="220"/>
      <c r="I650" s="220"/>
      <c r="J650" s="220"/>
      <c r="K650" s="220"/>
      <c r="L650" s="220"/>
      <c r="M650" s="220"/>
      <c r="N650" s="219"/>
      <c r="O650" s="219"/>
      <c r="P650" s="219"/>
      <c r="Q650" s="219"/>
      <c r="R650" s="220"/>
      <c r="S650" s="220"/>
      <c r="T650" s="220"/>
      <c r="U650" s="220"/>
      <c r="V650" s="220"/>
      <c r="W650" s="220"/>
      <c r="X650" s="220"/>
      <c r="Y650" s="220"/>
      <c r="Z650" s="210"/>
      <c r="AA650" s="210"/>
      <c r="AB650" s="210"/>
      <c r="AC650" s="210"/>
      <c r="AD650" s="210"/>
      <c r="AE650" s="210"/>
      <c r="AF650" s="210"/>
      <c r="AG650" s="210" t="s">
        <v>298</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2" x14ac:dyDescent="0.25">
      <c r="A651" s="217"/>
      <c r="B651" s="218"/>
      <c r="C651" s="265" t="s">
        <v>947</v>
      </c>
      <c r="D651" s="257"/>
      <c r="E651" s="258">
        <v>35.945279999999997</v>
      </c>
      <c r="F651" s="220"/>
      <c r="G651" s="220"/>
      <c r="H651" s="220"/>
      <c r="I651" s="220"/>
      <c r="J651" s="220"/>
      <c r="K651" s="220"/>
      <c r="L651" s="220"/>
      <c r="M651" s="220"/>
      <c r="N651" s="219"/>
      <c r="O651" s="219"/>
      <c r="P651" s="219"/>
      <c r="Q651" s="219"/>
      <c r="R651" s="220"/>
      <c r="S651" s="220"/>
      <c r="T651" s="220"/>
      <c r="U651" s="220"/>
      <c r="V651" s="220"/>
      <c r="W651" s="220"/>
      <c r="X651" s="220"/>
      <c r="Y651" s="220"/>
      <c r="Z651" s="210"/>
      <c r="AA651" s="210"/>
      <c r="AB651" s="210"/>
      <c r="AC651" s="210"/>
      <c r="AD651" s="210"/>
      <c r="AE651" s="210"/>
      <c r="AF651" s="210"/>
      <c r="AG651" s="210" t="s">
        <v>395</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3" x14ac:dyDescent="0.25">
      <c r="A652" s="217"/>
      <c r="B652" s="218"/>
      <c r="C652" s="265" t="s">
        <v>948</v>
      </c>
      <c r="D652" s="257"/>
      <c r="E652" s="258">
        <v>44.931600000000003</v>
      </c>
      <c r="F652" s="220"/>
      <c r="G652" s="220"/>
      <c r="H652" s="220"/>
      <c r="I652" s="220"/>
      <c r="J652" s="220"/>
      <c r="K652" s="220"/>
      <c r="L652" s="220"/>
      <c r="M652" s="220"/>
      <c r="N652" s="219"/>
      <c r="O652" s="219"/>
      <c r="P652" s="219"/>
      <c r="Q652" s="219"/>
      <c r="R652" s="220"/>
      <c r="S652" s="220"/>
      <c r="T652" s="220"/>
      <c r="U652" s="220"/>
      <c r="V652" s="220"/>
      <c r="W652" s="220"/>
      <c r="X652" s="220"/>
      <c r="Y652" s="220"/>
      <c r="Z652" s="210"/>
      <c r="AA652" s="210"/>
      <c r="AB652" s="210"/>
      <c r="AC652" s="210"/>
      <c r="AD652" s="210"/>
      <c r="AE652" s="210"/>
      <c r="AF652" s="210"/>
      <c r="AG652" s="210" t="s">
        <v>395</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ht="20.399999999999999" outlineLevel="1" x14ac:dyDescent="0.25">
      <c r="A653" s="232">
        <v>113</v>
      </c>
      <c r="B653" s="233" t="s">
        <v>945</v>
      </c>
      <c r="C653" s="250" t="s">
        <v>946</v>
      </c>
      <c r="D653" s="234" t="s">
        <v>452</v>
      </c>
      <c r="E653" s="235">
        <v>18.690000000000001</v>
      </c>
      <c r="F653" s="236"/>
      <c r="G653" s="237">
        <f>ROUND(E653*F653,2)</f>
        <v>0</v>
      </c>
      <c r="H653" s="236"/>
      <c r="I653" s="237">
        <f>ROUND(E653*H653,2)</f>
        <v>0</v>
      </c>
      <c r="J653" s="236"/>
      <c r="K653" s="237">
        <f>ROUND(E653*J653,2)</f>
        <v>0</v>
      </c>
      <c r="L653" s="237">
        <v>12</v>
      </c>
      <c r="M653" s="237">
        <f>G653*(1+L653/100)</f>
        <v>0</v>
      </c>
      <c r="N653" s="235">
        <v>2.5000000000000001E-2</v>
      </c>
      <c r="O653" s="235">
        <f>ROUND(E653*N653,2)</f>
        <v>0.47</v>
      </c>
      <c r="P653" s="235">
        <v>0</v>
      </c>
      <c r="Q653" s="235">
        <f>ROUND(E653*P653,2)</f>
        <v>0</v>
      </c>
      <c r="R653" s="237" t="s">
        <v>606</v>
      </c>
      <c r="S653" s="237" t="s">
        <v>292</v>
      </c>
      <c r="T653" s="238" t="s">
        <v>439</v>
      </c>
      <c r="U653" s="220">
        <v>0</v>
      </c>
      <c r="V653" s="220">
        <f>ROUND(E653*U653,2)</f>
        <v>0</v>
      </c>
      <c r="W653" s="220"/>
      <c r="X653" s="220" t="s">
        <v>607</v>
      </c>
      <c r="Y653" s="220" t="s">
        <v>295</v>
      </c>
      <c r="Z653" s="210"/>
      <c r="AA653" s="210"/>
      <c r="AB653" s="210"/>
      <c r="AC653" s="210"/>
      <c r="AD653" s="210"/>
      <c r="AE653" s="210"/>
      <c r="AF653" s="210"/>
      <c r="AG653" s="210" t="s">
        <v>608</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2" x14ac:dyDescent="0.25">
      <c r="A654" s="217"/>
      <c r="B654" s="218"/>
      <c r="C654" s="267" t="s">
        <v>468</v>
      </c>
      <c r="D654" s="259"/>
      <c r="E654" s="260"/>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395</v>
      </c>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3" x14ac:dyDescent="0.25">
      <c r="A655" s="217"/>
      <c r="B655" s="218"/>
      <c r="C655" s="268" t="s">
        <v>942</v>
      </c>
      <c r="D655" s="259"/>
      <c r="E655" s="260">
        <v>183</v>
      </c>
      <c r="F655" s="220"/>
      <c r="G655" s="220"/>
      <c r="H655" s="220"/>
      <c r="I655" s="220"/>
      <c r="J655" s="220"/>
      <c r="K655" s="220"/>
      <c r="L655" s="220"/>
      <c r="M655" s="220"/>
      <c r="N655" s="219"/>
      <c r="O655" s="219"/>
      <c r="P655" s="219"/>
      <c r="Q655" s="219"/>
      <c r="R655" s="220"/>
      <c r="S655" s="220"/>
      <c r="T655" s="220"/>
      <c r="U655" s="220"/>
      <c r="V655" s="220"/>
      <c r="W655" s="220"/>
      <c r="X655" s="220"/>
      <c r="Y655" s="220"/>
      <c r="Z655" s="210"/>
      <c r="AA655" s="210"/>
      <c r="AB655" s="210"/>
      <c r="AC655" s="210"/>
      <c r="AD655" s="210"/>
      <c r="AE655" s="210"/>
      <c r="AF655" s="210"/>
      <c r="AG655" s="210" t="s">
        <v>395</v>
      </c>
      <c r="AH655" s="210">
        <v>2</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3" x14ac:dyDescent="0.25">
      <c r="A656" s="217"/>
      <c r="B656" s="218"/>
      <c r="C656" s="268" t="s">
        <v>943</v>
      </c>
      <c r="D656" s="259"/>
      <c r="E656" s="260">
        <v>262</v>
      </c>
      <c r="F656" s="220"/>
      <c r="G656" s="220"/>
      <c r="H656" s="220"/>
      <c r="I656" s="220"/>
      <c r="J656" s="220"/>
      <c r="K656" s="220"/>
      <c r="L656" s="220"/>
      <c r="M656" s="220"/>
      <c r="N656" s="219"/>
      <c r="O656" s="219"/>
      <c r="P656" s="219"/>
      <c r="Q656" s="219"/>
      <c r="R656" s="220"/>
      <c r="S656" s="220"/>
      <c r="T656" s="220"/>
      <c r="U656" s="220"/>
      <c r="V656" s="220"/>
      <c r="W656" s="220"/>
      <c r="X656" s="220"/>
      <c r="Y656" s="220"/>
      <c r="Z656" s="210"/>
      <c r="AA656" s="210"/>
      <c r="AB656" s="210"/>
      <c r="AC656" s="210"/>
      <c r="AD656" s="210"/>
      <c r="AE656" s="210"/>
      <c r="AF656" s="210"/>
      <c r="AG656" s="210" t="s">
        <v>395</v>
      </c>
      <c r="AH656" s="210">
        <v>2</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3" x14ac:dyDescent="0.25">
      <c r="A657" s="217"/>
      <c r="B657" s="218"/>
      <c r="C657" s="269" t="s">
        <v>473</v>
      </c>
      <c r="D657" s="261"/>
      <c r="E657" s="262">
        <v>445</v>
      </c>
      <c r="F657" s="220"/>
      <c r="G657" s="220"/>
      <c r="H657" s="220"/>
      <c r="I657" s="220"/>
      <c r="J657" s="220"/>
      <c r="K657" s="220"/>
      <c r="L657" s="220"/>
      <c r="M657" s="220"/>
      <c r="N657" s="219"/>
      <c r="O657" s="219"/>
      <c r="P657" s="219"/>
      <c r="Q657" s="219"/>
      <c r="R657" s="220"/>
      <c r="S657" s="220"/>
      <c r="T657" s="220"/>
      <c r="U657" s="220"/>
      <c r="V657" s="220"/>
      <c r="W657" s="220"/>
      <c r="X657" s="220"/>
      <c r="Y657" s="220"/>
      <c r="Z657" s="210"/>
      <c r="AA657" s="210"/>
      <c r="AB657" s="210"/>
      <c r="AC657" s="210"/>
      <c r="AD657" s="210"/>
      <c r="AE657" s="210"/>
      <c r="AF657" s="210"/>
      <c r="AG657" s="210" t="s">
        <v>395</v>
      </c>
      <c r="AH657" s="210">
        <v>3</v>
      </c>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3" x14ac:dyDescent="0.25">
      <c r="A658" s="217"/>
      <c r="B658" s="218"/>
      <c r="C658" s="267" t="s">
        <v>474</v>
      </c>
      <c r="D658" s="259"/>
      <c r="E658" s="260"/>
      <c r="F658" s="220"/>
      <c r="G658" s="220"/>
      <c r="H658" s="220"/>
      <c r="I658" s="220"/>
      <c r="J658" s="220"/>
      <c r="K658" s="220"/>
      <c r="L658" s="220"/>
      <c r="M658" s="220"/>
      <c r="N658" s="219"/>
      <c r="O658" s="219"/>
      <c r="P658" s="219"/>
      <c r="Q658" s="219"/>
      <c r="R658" s="220"/>
      <c r="S658" s="220"/>
      <c r="T658" s="220"/>
      <c r="U658" s="220"/>
      <c r="V658" s="220"/>
      <c r="W658" s="220"/>
      <c r="X658" s="220"/>
      <c r="Y658" s="220"/>
      <c r="Z658" s="210"/>
      <c r="AA658" s="210"/>
      <c r="AB658" s="210"/>
      <c r="AC658" s="210"/>
      <c r="AD658" s="210"/>
      <c r="AE658" s="210"/>
      <c r="AF658" s="210"/>
      <c r="AG658" s="210" t="s">
        <v>395</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3" x14ac:dyDescent="0.25">
      <c r="A659" s="217"/>
      <c r="B659" s="218"/>
      <c r="C659" s="265" t="s">
        <v>949</v>
      </c>
      <c r="D659" s="257"/>
      <c r="E659" s="258">
        <v>18.690000000000001</v>
      </c>
      <c r="F659" s="220"/>
      <c r="G659" s="220"/>
      <c r="H659" s="220"/>
      <c r="I659" s="220"/>
      <c r="J659" s="220"/>
      <c r="K659" s="220"/>
      <c r="L659" s="220"/>
      <c r="M659" s="220"/>
      <c r="N659" s="219"/>
      <c r="O659" s="219"/>
      <c r="P659" s="219"/>
      <c r="Q659" s="219"/>
      <c r="R659" s="220"/>
      <c r="S659" s="220"/>
      <c r="T659" s="220"/>
      <c r="U659" s="220"/>
      <c r="V659" s="220"/>
      <c r="W659" s="220"/>
      <c r="X659" s="220"/>
      <c r="Y659" s="220"/>
      <c r="Z659" s="210"/>
      <c r="AA659" s="210"/>
      <c r="AB659" s="210"/>
      <c r="AC659" s="210"/>
      <c r="AD659" s="210"/>
      <c r="AE659" s="210"/>
      <c r="AF659" s="210"/>
      <c r="AG659" s="210" t="s">
        <v>395</v>
      </c>
      <c r="AH659" s="210">
        <v>0</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ht="20.399999999999999" outlineLevel="1" x14ac:dyDescent="0.25">
      <c r="A660" s="232">
        <v>114</v>
      </c>
      <c r="B660" s="233" t="s">
        <v>950</v>
      </c>
      <c r="C660" s="250" t="s">
        <v>951</v>
      </c>
      <c r="D660" s="234" t="s">
        <v>407</v>
      </c>
      <c r="E660" s="235">
        <v>75.398399999999995</v>
      </c>
      <c r="F660" s="236"/>
      <c r="G660" s="237">
        <f>ROUND(E660*F660,2)</f>
        <v>0</v>
      </c>
      <c r="H660" s="236"/>
      <c r="I660" s="237">
        <f>ROUND(E660*H660,2)</f>
        <v>0</v>
      </c>
      <c r="J660" s="236"/>
      <c r="K660" s="237">
        <f>ROUND(E660*J660,2)</f>
        <v>0</v>
      </c>
      <c r="L660" s="237">
        <v>12</v>
      </c>
      <c r="M660" s="237">
        <f>G660*(1+L660/100)</f>
        <v>0</v>
      </c>
      <c r="N660" s="235">
        <v>2.3999999999999998E-3</v>
      </c>
      <c r="O660" s="235">
        <f>ROUND(E660*N660,2)</f>
        <v>0.18</v>
      </c>
      <c r="P660" s="235">
        <v>0</v>
      </c>
      <c r="Q660" s="235">
        <f>ROUND(E660*P660,2)</f>
        <v>0</v>
      </c>
      <c r="R660" s="237" t="s">
        <v>606</v>
      </c>
      <c r="S660" s="237" t="s">
        <v>292</v>
      </c>
      <c r="T660" s="238" t="s">
        <v>439</v>
      </c>
      <c r="U660" s="220">
        <v>0</v>
      </c>
      <c r="V660" s="220">
        <f>ROUND(E660*U660,2)</f>
        <v>0</v>
      </c>
      <c r="W660" s="220"/>
      <c r="X660" s="220" t="s">
        <v>607</v>
      </c>
      <c r="Y660" s="220" t="s">
        <v>295</v>
      </c>
      <c r="Z660" s="210"/>
      <c r="AA660" s="210"/>
      <c r="AB660" s="210"/>
      <c r="AC660" s="210"/>
      <c r="AD660" s="210"/>
      <c r="AE660" s="210"/>
      <c r="AF660" s="210"/>
      <c r="AG660" s="210" t="s">
        <v>608</v>
      </c>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2" x14ac:dyDescent="0.25">
      <c r="A661" s="217"/>
      <c r="B661" s="218"/>
      <c r="C661" s="265" t="s">
        <v>952</v>
      </c>
      <c r="D661" s="257"/>
      <c r="E661" s="258">
        <v>75.398399999999995</v>
      </c>
      <c r="F661" s="220"/>
      <c r="G661" s="220"/>
      <c r="H661" s="220"/>
      <c r="I661" s="220"/>
      <c r="J661" s="220"/>
      <c r="K661" s="220"/>
      <c r="L661" s="220"/>
      <c r="M661" s="220"/>
      <c r="N661" s="219"/>
      <c r="O661" s="219"/>
      <c r="P661" s="219"/>
      <c r="Q661" s="219"/>
      <c r="R661" s="220"/>
      <c r="S661" s="220"/>
      <c r="T661" s="220"/>
      <c r="U661" s="220"/>
      <c r="V661" s="220"/>
      <c r="W661" s="220"/>
      <c r="X661" s="220"/>
      <c r="Y661" s="220"/>
      <c r="Z661" s="210"/>
      <c r="AA661" s="210"/>
      <c r="AB661" s="210"/>
      <c r="AC661" s="210"/>
      <c r="AD661" s="210"/>
      <c r="AE661" s="210"/>
      <c r="AF661" s="210"/>
      <c r="AG661" s="210" t="s">
        <v>395</v>
      </c>
      <c r="AH661" s="210">
        <v>0</v>
      </c>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ht="20.399999999999999" outlineLevel="1" x14ac:dyDescent="0.25">
      <c r="A662" s="232">
        <v>115</v>
      </c>
      <c r="B662" s="233" t="s">
        <v>953</v>
      </c>
      <c r="C662" s="250" t="s">
        <v>954</v>
      </c>
      <c r="D662" s="234" t="s">
        <v>452</v>
      </c>
      <c r="E662" s="235">
        <v>63.078749999999999</v>
      </c>
      <c r="F662" s="236"/>
      <c r="G662" s="237">
        <f>ROUND(E662*F662,2)</f>
        <v>0</v>
      </c>
      <c r="H662" s="236"/>
      <c r="I662" s="237">
        <f>ROUND(E662*H662,2)</f>
        <v>0</v>
      </c>
      <c r="J662" s="236"/>
      <c r="K662" s="237">
        <f>ROUND(E662*J662,2)</f>
        <v>0</v>
      </c>
      <c r="L662" s="237">
        <v>12</v>
      </c>
      <c r="M662" s="237">
        <f>G662*(1+L662/100)</f>
        <v>0</v>
      </c>
      <c r="N662" s="235">
        <v>0.02</v>
      </c>
      <c r="O662" s="235">
        <f>ROUND(E662*N662,2)</f>
        <v>1.26</v>
      </c>
      <c r="P662" s="235">
        <v>0</v>
      </c>
      <c r="Q662" s="235">
        <f>ROUND(E662*P662,2)</f>
        <v>0</v>
      </c>
      <c r="R662" s="237" t="s">
        <v>606</v>
      </c>
      <c r="S662" s="237" t="s">
        <v>292</v>
      </c>
      <c r="T662" s="238" t="s">
        <v>439</v>
      </c>
      <c r="U662" s="220">
        <v>0</v>
      </c>
      <c r="V662" s="220">
        <f>ROUND(E662*U662,2)</f>
        <v>0</v>
      </c>
      <c r="W662" s="220"/>
      <c r="X662" s="220" t="s">
        <v>607</v>
      </c>
      <c r="Y662" s="220" t="s">
        <v>295</v>
      </c>
      <c r="Z662" s="210"/>
      <c r="AA662" s="210"/>
      <c r="AB662" s="210"/>
      <c r="AC662" s="210"/>
      <c r="AD662" s="210"/>
      <c r="AE662" s="210"/>
      <c r="AF662" s="210"/>
      <c r="AG662" s="210" t="s">
        <v>608</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2" x14ac:dyDescent="0.25">
      <c r="A663" s="217"/>
      <c r="B663" s="218"/>
      <c r="C663" s="267" t="s">
        <v>468</v>
      </c>
      <c r="D663" s="259"/>
      <c r="E663" s="260"/>
      <c r="F663" s="220"/>
      <c r="G663" s="220"/>
      <c r="H663" s="220"/>
      <c r="I663" s="220"/>
      <c r="J663" s="220"/>
      <c r="K663" s="220"/>
      <c r="L663" s="220"/>
      <c r="M663" s="220"/>
      <c r="N663" s="219"/>
      <c r="O663" s="219"/>
      <c r="P663" s="219"/>
      <c r="Q663" s="219"/>
      <c r="R663" s="220"/>
      <c r="S663" s="220"/>
      <c r="T663" s="220"/>
      <c r="U663" s="220"/>
      <c r="V663" s="220"/>
      <c r="W663" s="220"/>
      <c r="X663" s="220"/>
      <c r="Y663" s="220"/>
      <c r="Z663" s="210"/>
      <c r="AA663" s="210"/>
      <c r="AB663" s="210"/>
      <c r="AC663" s="210"/>
      <c r="AD663" s="210"/>
      <c r="AE663" s="210"/>
      <c r="AF663" s="210"/>
      <c r="AG663" s="210" t="s">
        <v>395</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3" x14ac:dyDescent="0.25">
      <c r="A664" s="217"/>
      <c r="B664" s="218"/>
      <c r="C664" s="268" t="s">
        <v>942</v>
      </c>
      <c r="D664" s="259"/>
      <c r="E664" s="260">
        <v>183</v>
      </c>
      <c r="F664" s="220"/>
      <c r="G664" s="220"/>
      <c r="H664" s="220"/>
      <c r="I664" s="220"/>
      <c r="J664" s="220"/>
      <c r="K664" s="220"/>
      <c r="L664" s="220"/>
      <c r="M664" s="220"/>
      <c r="N664" s="219"/>
      <c r="O664" s="219"/>
      <c r="P664" s="219"/>
      <c r="Q664" s="219"/>
      <c r="R664" s="220"/>
      <c r="S664" s="220"/>
      <c r="T664" s="220"/>
      <c r="U664" s="220"/>
      <c r="V664" s="220"/>
      <c r="W664" s="220"/>
      <c r="X664" s="220"/>
      <c r="Y664" s="220"/>
      <c r="Z664" s="210"/>
      <c r="AA664" s="210"/>
      <c r="AB664" s="210"/>
      <c r="AC664" s="210"/>
      <c r="AD664" s="210"/>
      <c r="AE664" s="210"/>
      <c r="AF664" s="210"/>
      <c r="AG664" s="210" t="s">
        <v>395</v>
      </c>
      <c r="AH664" s="210">
        <v>2</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3" x14ac:dyDescent="0.25">
      <c r="A665" s="217"/>
      <c r="B665" s="218"/>
      <c r="C665" s="268" t="s">
        <v>943</v>
      </c>
      <c r="D665" s="259"/>
      <c r="E665" s="260">
        <v>262</v>
      </c>
      <c r="F665" s="220"/>
      <c r="G665" s="220"/>
      <c r="H665" s="220"/>
      <c r="I665" s="220"/>
      <c r="J665" s="220"/>
      <c r="K665" s="220"/>
      <c r="L665" s="220"/>
      <c r="M665" s="220"/>
      <c r="N665" s="219"/>
      <c r="O665" s="219"/>
      <c r="P665" s="219"/>
      <c r="Q665" s="219"/>
      <c r="R665" s="220"/>
      <c r="S665" s="220"/>
      <c r="T665" s="220"/>
      <c r="U665" s="220"/>
      <c r="V665" s="220"/>
      <c r="W665" s="220"/>
      <c r="X665" s="220"/>
      <c r="Y665" s="220"/>
      <c r="Z665" s="210"/>
      <c r="AA665" s="210"/>
      <c r="AB665" s="210"/>
      <c r="AC665" s="210"/>
      <c r="AD665" s="210"/>
      <c r="AE665" s="210"/>
      <c r="AF665" s="210"/>
      <c r="AG665" s="210" t="s">
        <v>395</v>
      </c>
      <c r="AH665" s="210">
        <v>2</v>
      </c>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3" x14ac:dyDescent="0.25">
      <c r="A666" s="217"/>
      <c r="B666" s="218"/>
      <c r="C666" s="269" t="s">
        <v>473</v>
      </c>
      <c r="D666" s="261"/>
      <c r="E666" s="262">
        <v>445</v>
      </c>
      <c r="F666" s="220"/>
      <c r="G666" s="220"/>
      <c r="H666" s="220"/>
      <c r="I666" s="220"/>
      <c r="J666" s="220"/>
      <c r="K666" s="220"/>
      <c r="L666" s="220"/>
      <c r="M666" s="220"/>
      <c r="N666" s="219"/>
      <c r="O666" s="219"/>
      <c r="P666" s="219"/>
      <c r="Q666" s="219"/>
      <c r="R666" s="220"/>
      <c r="S666" s="220"/>
      <c r="T666" s="220"/>
      <c r="U666" s="220"/>
      <c r="V666" s="220"/>
      <c r="W666" s="220"/>
      <c r="X666" s="220"/>
      <c r="Y666" s="220"/>
      <c r="Z666" s="210"/>
      <c r="AA666" s="210"/>
      <c r="AB666" s="210"/>
      <c r="AC666" s="210"/>
      <c r="AD666" s="210"/>
      <c r="AE666" s="210"/>
      <c r="AF666" s="210"/>
      <c r="AG666" s="210" t="s">
        <v>395</v>
      </c>
      <c r="AH666" s="210">
        <v>3</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3" x14ac:dyDescent="0.25">
      <c r="A667" s="217"/>
      <c r="B667" s="218"/>
      <c r="C667" s="267" t="s">
        <v>474</v>
      </c>
      <c r="D667" s="259"/>
      <c r="E667" s="260"/>
      <c r="F667" s="220"/>
      <c r="G667" s="220"/>
      <c r="H667" s="220"/>
      <c r="I667" s="220"/>
      <c r="J667" s="220"/>
      <c r="K667" s="220"/>
      <c r="L667" s="220"/>
      <c r="M667" s="220"/>
      <c r="N667" s="219"/>
      <c r="O667" s="219"/>
      <c r="P667" s="219"/>
      <c r="Q667" s="219"/>
      <c r="R667" s="220"/>
      <c r="S667" s="220"/>
      <c r="T667" s="220"/>
      <c r="U667" s="220"/>
      <c r="V667" s="220"/>
      <c r="W667" s="220"/>
      <c r="X667" s="220"/>
      <c r="Y667" s="220"/>
      <c r="Z667" s="210"/>
      <c r="AA667" s="210"/>
      <c r="AB667" s="210"/>
      <c r="AC667" s="210"/>
      <c r="AD667" s="210"/>
      <c r="AE667" s="210"/>
      <c r="AF667" s="210"/>
      <c r="AG667" s="210" t="s">
        <v>395</v>
      </c>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3" x14ac:dyDescent="0.25">
      <c r="A668" s="217"/>
      <c r="B668" s="218"/>
      <c r="C668" s="265" t="s">
        <v>955</v>
      </c>
      <c r="D668" s="257"/>
      <c r="E668" s="258">
        <v>63.078749999999999</v>
      </c>
      <c r="F668" s="220"/>
      <c r="G668" s="220"/>
      <c r="H668" s="220"/>
      <c r="I668" s="220"/>
      <c r="J668" s="220"/>
      <c r="K668" s="220"/>
      <c r="L668" s="220"/>
      <c r="M668" s="220"/>
      <c r="N668" s="219"/>
      <c r="O668" s="219"/>
      <c r="P668" s="219"/>
      <c r="Q668" s="219"/>
      <c r="R668" s="220"/>
      <c r="S668" s="220"/>
      <c r="T668" s="220"/>
      <c r="U668" s="220"/>
      <c r="V668" s="220"/>
      <c r="W668" s="220"/>
      <c r="X668" s="220"/>
      <c r="Y668" s="220"/>
      <c r="Z668" s="210"/>
      <c r="AA668" s="210"/>
      <c r="AB668" s="210"/>
      <c r="AC668" s="210"/>
      <c r="AD668" s="210"/>
      <c r="AE668" s="210"/>
      <c r="AF668" s="210"/>
      <c r="AG668" s="210" t="s">
        <v>395</v>
      </c>
      <c r="AH668" s="210">
        <v>0</v>
      </c>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ht="20.399999999999999" outlineLevel="1" x14ac:dyDescent="0.25">
      <c r="A669" s="232">
        <v>116</v>
      </c>
      <c r="B669" s="233" t="s">
        <v>956</v>
      </c>
      <c r="C669" s="250" t="s">
        <v>957</v>
      </c>
      <c r="D669" s="234" t="s">
        <v>407</v>
      </c>
      <c r="E669" s="235">
        <v>449.31599999999997</v>
      </c>
      <c r="F669" s="236"/>
      <c r="G669" s="237">
        <f>ROUND(E669*F669,2)</f>
        <v>0</v>
      </c>
      <c r="H669" s="236"/>
      <c r="I669" s="237">
        <f>ROUND(E669*H669,2)</f>
        <v>0</v>
      </c>
      <c r="J669" s="236"/>
      <c r="K669" s="237">
        <f>ROUND(E669*J669,2)</f>
        <v>0</v>
      </c>
      <c r="L669" s="237">
        <v>12</v>
      </c>
      <c r="M669" s="237">
        <f>G669*(1+L669/100)</f>
        <v>0</v>
      </c>
      <c r="N669" s="235">
        <v>3.3E-3</v>
      </c>
      <c r="O669" s="235">
        <f>ROUND(E669*N669,2)</f>
        <v>1.48</v>
      </c>
      <c r="P669" s="235">
        <v>0</v>
      </c>
      <c r="Q669" s="235">
        <f>ROUND(E669*P669,2)</f>
        <v>0</v>
      </c>
      <c r="R669" s="237" t="s">
        <v>606</v>
      </c>
      <c r="S669" s="237" t="s">
        <v>292</v>
      </c>
      <c r="T669" s="238" t="s">
        <v>439</v>
      </c>
      <c r="U669" s="220">
        <v>0</v>
      </c>
      <c r="V669" s="220">
        <f>ROUND(E669*U669,2)</f>
        <v>0</v>
      </c>
      <c r="W669" s="220"/>
      <c r="X669" s="220" t="s">
        <v>607</v>
      </c>
      <c r="Y669" s="220" t="s">
        <v>295</v>
      </c>
      <c r="Z669" s="210"/>
      <c r="AA669" s="210"/>
      <c r="AB669" s="210"/>
      <c r="AC669" s="210"/>
      <c r="AD669" s="210"/>
      <c r="AE669" s="210"/>
      <c r="AF669" s="210"/>
      <c r="AG669" s="210" t="s">
        <v>608</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2" x14ac:dyDescent="0.25">
      <c r="A670" s="217"/>
      <c r="B670" s="218"/>
      <c r="C670" s="251" t="s">
        <v>488</v>
      </c>
      <c r="D670" s="239"/>
      <c r="E670" s="239"/>
      <c r="F670" s="239"/>
      <c r="G670" s="239"/>
      <c r="H670" s="220"/>
      <c r="I670" s="220"/>
      <c r="J670" s="220"/>
      <c r="K670" s="220"/>
      <c r="L670" s="220"/>
      <c r="M670" s="220"/>
      <c r="N670" s="219"/>
      <c r="O670" s="219"/>
      <c r="P670" s="219"/>
      <c r="Q670" s="219"/>
      <c r="R670" s="220"/>
      <c r="S670" s="220"/>
      <c r="T670" s="220"/>
      <c r="U670" s="220"/>
      <c r="V670" s="220"/>
      <c r="W670" s="220"/>
      <c r="X670" s="220"/>
      <c r="Y670" s="220"/>
      <c r="Z670" s="210"/>
      <c r="AA670" s="210"/>
      <c r="AB670" s="210"/>
      <c r="AC670" s="210"/>
      <c r="AD670" s="210"/>
      <c r="AE670" s="210"/>
      <c r="AF670" s="210"/>
      <c r="AG670" s="210" t="s">
        <v>298</v>
      </c>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2" x14ac:dyDescent="0.25">
      <c r="A671" s="217"/>
      <c r="B671" s="218"/>
      <c r="C671" s="265" t="s">
        <v>958</v>
      </c>
      <c r="D671" s="257"/>
      <c r="E671" s="258">
        <v>449.31599999999997</v>
      </c>
      <c r="F671" s="220"/>
      <c r="G671" s="220"/>
      <c r="H671" s="220"/>
      <c r="I671" s="220"/>
      <c r="J671" s="220"/>
      <c r="K671" s="220"/>
      <c r="L671" s="220"/>
      <c r="M671" s="220"/>
      <c r="N671" s="219"/>
      <c r="O671" s="219"/>
      <c r="P671" s="219"/>
      <c r="Q671" s="219"/>
      <c r="R671" s="220"/>
      <c r="S671" s="220"/>
      <c r="T671" s="220"/>
      <c r="U671" s="220"/>
      <c r="V671" s="220"/>
      <c r="W671" s="220"/>
      <c r="X671" s="220"/>
      <c r="Y671" s="220"/>
      <c r="Z671" s="210"/>
      <c r="AA671" s="210"/>
      <c r="AB671" s="210"/>
      <c r="AC671" s="210"/>
      <c r="AD671" s="210"/>
      <c r="AE671" s="210"/>
      <c r="AF671" s="210"/>
      <c r="AG671" s="210" t="s">
        <v>395</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ht="20.399999999999999" outlineLevel="1" x14ac:dyDescent="0.25">
      <c r="A672" s="232">
        <v>117</v>
      </c>
      <c r="B672" s="233" t="s">
        <v>956</v>
      </c>
      <c r="C672" s="250" t="s">
        <v>957</v>
      </c>
      <c r="D672" s="234" t="s">
        <v>407</v>
      </c>
      <c r="E672" s="235">
        <v>467.25</v>
      </c>
      <c r="F672" s="236"/>
      <c r="G672" s="237">
        <f>ROUND(E672*F672,2)</f>
        <v>0</v>
      </c>
      <c r="H672" s="236"/>
      <c r="I672" s="237">
        <f>ROUND(E672*H672,2)</f>
        <v>0</v>
      </c>
      <c r="J672" s="236"/>
      <c r="K672" s="237">
        <f>ROUND(E672*J672,2)</f>
        <v>0</v>
      </c>
      <c r="L672" s="237">
        <v>12</v>
      </c>
      <c r="M672" s="237">
        <f>G672*(1+L672/100)</f>
        <v>0</v>
      </c>
      <c r="N672" s="235">
        <v>3.3E-3</v>
      </c>
      <c r="O672" s="235">
        <f>ROUND(E672*N672,2)</f>
        <v>1.54</v>
      </c>
      <c r="P672" s="235">
        <v>0</v>
      </c>
      <c r="Q672" s="235">
        <f>ROUND(E672*P672,2)</f>
        <v>0</v>
      </c>
      <c r="R672" s="237" t="s">
        <v>606</v>
      </c>
      <c r="S672" s="237" t="s">
        <v>292</v>
      </c>
      <c r="T672" s="238" t="s">
        <v>439</v>
      </c>
      <c r="U672" s="220">
        <v>0</v>
      </c>
      <c r="V672" s="220">
        <f>ROUND(E672*U672,2)</f>
        <v>0</v>
      </c>
      <c r="W672" s="220"/>
      <c r="X672" s="220" t="s">
        <v>607</v>
      </c>
      <c r="Y672" s="220" t="s">
        <v>295</v>
      </c>
      <c r="Z672" s="210"/>
      <c r="AA672" s="210"/>
      <c r="AB672" s="210"/>
      <c r="AC672" s="210"/>
      <c r="AD672" s="210"/>
      <c r="AE672" s="210"/>
      <c r="AF672" s="210"/>
      <c r="AG672" s="210" t="s">
        <v>608</v>
      </c>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2" x14ac:dyDescent="0.25">
      <c r="A673" s="217"/>
      <c r="B673" s="218"/>
      <c r="C673" s="267" t="s">
        <v>468</v>
      </c>
      <c r="D673" s="259"/>
      <c r="E673" s="260"/>
      <c r="F673" s="220"/>
      <c r="G673" s="220"/>
      <c r="H673" s="220"/>
      <c r="I673" s="220"/>
      <c r="J673" s="220"/>
      <c r="K673" s="220"/>
      <c r="L673" s="220"/>
      <c r="M673" s="220"/>
      <c r="N673" s="219"/>
      <c r="O673" s="219"/>
      <c r="P673" s="219"/>
      <c r="Q673" s="219"/>
      <c r="R673" s="220"/>
      <c r="S673" s="220"/>
      <c r="T673" s="220"/>
      <c r="U673" s="220"/>
      <c r="V673" s="220"/>
      <c r="W673" s="220"/>
      <c r="X673" s="220"/>
      <c r="Y673" s="220"/>
      <c r="Z673" s="210"/>
      <c r="AA673" s="210"/>
      <c r="AB673" s="210"/>
      <c r="AC673" s="210"/>
      <c r="AD673" s="210"/>
      <c r="AE673" s="210"/>
      <c r="AF673" s="210"/>
      <c r="AG673" s="210" t="s">
        <v>395</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3" x14ac:dyDescent="0.25">
      <c r="A674" s="217"/>
      <c r="B674" s="218"/>
      <c r="C674" s="268" t="s">
        <v>942</v>
      </c>
      <c r="D674" s="259"/>
      <c r="E674" s="260">
        <v>183</v>
      </c>
      <c r="F674" s="220"/>
      <c r="G674" s="220"/>
      <c r="H674" s="220"/>
      <c r="I674" s="220"/>
      <c r="J674" s="220"/>
      <c r="K674" s="220"/>
      <c r="L674" s="220"/>
      <c r="M674" s="220"/>
      <c r="N674" s="219"/>
      <c r="O674" s="219"/>
      <c r="P674" s="219"/>
      <c r="Q674" s="219"/>
      <c r="R674" s="220"/>
      <c r="S674" s="220"/>
      <c r="T674" s="220"/>
      <c r="U674" s="220"/>
      <c r="V674" s="220"/>
      <c r="W674" s="220"/>
      <c r="X674" s="220"/>
      <c r="Y674" s="220"/>
      <c r="Z674" s="210"/>
      <c r="AA674" s="210"/>
      <c r="AB674" s="210"/>
      <c r="AC674" s="210"/>
      <c r="AD674" s="210"/>
      <c r="AE674" s="210"/>
      <c r="AF674" s="210"/>
      <c r="AG674" s="210" t="s">
        <v>395</v>
      </c>
      <c r="AH674" s="210">
        <v>2</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3" x14ac:dyDescent="0.25">
      <c r="A675" s="217"/>
      <c r="B675" s="218"/>
      <c r="C675" s="268" t="s">
        <v>943</v>
      </c>
      <c r="D675" s="259"/>
      <c r="E675" s="260">
        <v>262</v>
      </c>
      <c r="F675" s="220"/>
      <c r="G675" s="220"/>
      <c r="H675" s="220"/>
      <c r="I675" s="220"/>
      <c r="J675" s="220"/>
      <c r="K675" s="220"/>
      <c r="L675" s="220"/>
      <c r="M675" s="220"/>
      <c r="N675" s="219"/>
      <c r="O675" s="219"/>
      <c r="P675" s="219"/>
      <c r="Q675" s="219"/>
      <c r="R675" s="220"/>
      <c r="S675" s="220"/>
      <c r="T675" s="220"/>
      <c r="U675" s="220"/>
      <c r="V675" s="220"/>
      <c r="W675" s="220"/>
      <c r="X675" s="220"/>
      <c r="Y675" s="220"/>
      <c r="Z675" s="210"/>
      <c r="AA675" s="210"/>
      <c r="AB675" s="210"/>
      <c r="AC675" s="210"/>
      <c r="AD675" s="210"/>
      <c r="AE675" s="210"/>
      <c r="AF675" s="210"/>
      <c r="AG675" s="210" t="s">
        <v>395</v>
      </c>
      <c r="AH675" s="210">
        <v>2</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3" x14ac:dyDescent="0.25">
      <c r="A676" s="217"/>
      <c r="B676" s="218"/>
      <c r="C676" s="269" t="s">
        <v>473</v>
      </c>
      <c r="D676" s="261"/>
      <c r="E676" s="262">
        <v>445</v>
      </c>
      <c r="F676" s="220"/>
      <c r="G676" s="220"/>
      <c r="H676" s="220"/>
      <c r="I676" s="220"/>
      <c r="J676" s="220"/>
      <c r="K676" s="220"/>
      <c r="L676" s="220"/>
      <c r="M676" s="220"/>
      <c r="N676" s="219"/>
      <c r="O676" s="219"/>
      <c r="P676" s="219"/>
      <c r="Q676" s="219"/>
      <c r="R676" s="220"/>
      <c r="S676" s="220"/>
      <c r="T676" s="220"/>
      <c r="U676" s="220"/>
      <c r="V676" s="220"/>
      <c r="W676" s="220"/>
      <c r="X676" s="220"/>
      <c r="Y676" s="220"/>
      <c r="Z676" s="210"/>
      <c r="AA676" s="210"/>
      <c r="AB676" s="210"/>
      <c r="AC676" s="210"/>
      <c r="AD676" s="210"/>
      <c r="AE676" s="210"/>
      <c r="AF676" s="210"/>
      <c r="AG676" s="210" t="s">
        <v>395</v>
      </c>
      <c r="AH676" s="210">
        <v>3</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3" x14ac:dyDescent="0.25">
      <c r="A677" s="217"/>
      <c r="B677" s="218"/>
      <c r="C677" s="267" t="s">
        <v>474</v>
      </c>
      <c r="D677" s="259"/>
      <c r="E677" s="260"/>
      <c r="F677" s="220"/>
      <c r="G677" s="220"/>
      <c r="H677" s="220"/>
      <c r="I677" s="220"/>
      <c r="J677" s="220"/>
      <c r="K677" s="220"/>
      <c r="L677" s="220"/>
      <c r="M677" s="220"/>
      <c r="N677" s="219"/>
      <c r="O677" s="219"/>
      <c r="P677" s="219"/>
      <c r="Q677" s="219"/>
      <c r="R677" s="220"/>
      <c r="S677" s="220"/>
      <c r="T677" s="220"/>
      <c r="U677" s="220"/>
      <c r="V677" s="220"/>
      <c r="W677" s="220"/>
      <c r="X677" s="220"/>
      <c r="Y677" s="220"/>
      <c r="Z677" s="210"/>
      <c r="AA677" s="210"/>
      <c r="AB677" s="210"/>
      <c r="AC677" s="210"/>
      <c r="AD677" s="210"/>
      <c r="AE677" s="210"/>
      <c r="AF677" s="210"/>
      <c r="AG677" s="210" t="s">
        <v>395</v>
      </c>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3" x14ac:dyDescent="0.25">
      <c r="A678" s="217"/>
      <c r="B678" s="218"/>
      <c r="C678" s="265" t="s">
        <v>944</v>
      </c>
      <c r="D678" s="257"/>
      <c r="E678" s="258">
        <v>467.25</v>
      </c>
      <c r="F678" s="220"/>
      <c r="G678" s="220"/>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395</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ht="20.399999999999999" outlineLevel="1" x14ac:dyDescent="0.25">
      <c r="A679" s="232">
        <v>118</v>
      </c>
      <c r="B679" s="233" t="s">
        <v>959</v>
      </c>
      <c r="C679" s="250" t="s">
        <v>960</v>
      </c>
      <c r="D679" s="234" t="s">
        <v>407</v>
      </c>
      <c r="E679" s="235">
        <v>142.47999999999999</v>
      </c>
      <c r="F679" s="236"/>
      <c r="G679" s="237">
        <f>ROUND(E679*F679,2)</f>
        <v>0</v>
      </c>
      <c r="H679" s="236"/>
      <c r="I679" s="237">
        <f>ROUND(E679*H679,2)</f>
        <v>0</v>
      </c>
      <c r="J679" s="236"/>
      <c r="K679" s="237">
        <f>ROUND(E679*J679,2)</f>
        <v>0</v>
      </c>
      <c r="L679" s="237">
        <v>12</v>
      </c>
      <c r="M679" s="237">
        <f>G679*(1+L679/100)</f>
        <v>0</v>
      </c>
      <c r="N679" s="235">
        <v>2.1000000000000001E-4</v>
      </c>
      <c r="O679" s="235">
        <f>ROUND(E679*N679,2)</f>
        <v>0.03</v>
      </c>
      <c r="P679" s="235">
        <v>0</v>
      </c>
      <c r="Q679" s="235">
        <f>ROUND(E679*P679,2)</f>
        <v>0</v>
      </c>
      <c r="R679" s="237" t="s">
        <v>961</v>
      </c>
      <c r="S679" s="237" t="s">
        <v>292</v>
      </c>
      <c r="T679" s="238" t="s">
        <v>439</v>
      </c>
      <c r="U679" s="220">
        <v>0.16</v>
      </c>
      <c r="V679" s="220">
        <f>ROUND(E679*U679,2)</f>
        <v>22.8</v>
      </c>
      <c r="W679" s="220"/>
      <c r="X679" s="220" t="s">
        <v>326</v>
      </c>
      <c r="Y679" s="220" t="s">
        <v>295</v>
      </c>
      <c r="Z679" s="210"/>
      <c r="AA679" s="210"/>
      <c r="AB679" s="210"/>
      <c r="AC679" s="210"/>
      <c r="AD679" s="210"/>
      <c r="AE679" s="210"/>
      <c r="AF679" s="210"/>
      <c r="AG679" s="210" t="s">
        <v>692</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2" x14ac:dyDescent="0.25">
      <c r="A680" s="217"/>
      <c r="B680" s="218"/>
      <c r="C680" s="265" t="s">
        <v>962</v>
      </c>
      <c r="D680" s="257"/>
      <c r="E680" s="258">
        <v>18.48</v>
      </c>
      <c r="F680" s="220"/>
      <c r="G680" s="220"/>
      <c r="H680" s="220"/>
      <c r="I680" s="220"/>
      <c r="J680" s="220"/>
      <c r="K680" s="220"/>
      <c r="L680" s="220"/>
      <c r="M680" s="220"/>
      <c r="N680" s="219"/>
      <c r="O680" s="219"/>
      <c r="P680" s="219"/>
      <c r="Q680" s="219"/>
      <c r="R680" s="220"/>
      <c r="S680" s="220"/>
      <c r="T680" s="220"/>
      <c r="U680" s="220"/>
      <c r="V680" s="220"/>
      <c r="W680" s="220"/>
      <c r="X680" s="220"/>
      <c r="Y680" s="220"/>
      <c r="Z680" s="210"/>
      <c r="AA680" s="210"/>
      <c r="AB680" s="210"/>
      <c r="AC680" s="210"/>
      <c r="AD680" s="210"/>
      <c r="AE680" s="210"/>
      <c r="AF680" s="210"/>
      <c r="AG680" s="210" t="s">
        <v>395</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3" x14ac:dyDescent="0.25">
      <c r="A681" s="217"/>
      <c r="B681" s="218"/>
      <c r="C681" s="265" t="s">
        <v>963</v>
      </c>
      <c r="D681" s="257"/>
      <c r="E681" s="258">
        <v>5.64</v>
      </c>
      <c r="F681" s="220"/>
      <c r="G681" s="220"/>
      <c r="H681" s="220"/>
      <c r="I681" s="220"/>
      <c r="J681" s="220"/>
      <c r="K681" s="220"/>
      <c r="L681" s="220"/>
      <c r="M681" s="220"/>
      <c r="N681" s="219"/>
      <c r="O681" s="219"/>
      <c r="P681" s="219"/>
      <c r="Q681" s="219"/>
      <c r="R681" s="220"/>
      <c r="S681" s="220"/>
      <c r="T681" s="220"/>
      <c r="U681" s="220"/>
      <c r="V681" s="220"/>
      <c r="W681" s="220"/>
      <c r="X681" s="220"/>
      <c r="Y681" s="220"/>
      <c r="Z681" s="210"/>
      <c r="AA681" s="210"/>
      <c r="AB681" s="210"/>
      <c r="AC681" s="210"/>
      <c r="AD681" s="210"/>
      <c r="AE681" s="210"/>
      <c r="AF681" s="210"/>
      <c r="AG681" s="210" t="s">
        <v>395</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3" x14ac:dyDescent="0.25">
      <c r="A682" s="217"/>
      <c r="B682" s="218"/>
      <c r="C682" s="265" t="s">
        <v>499</v>
      </c>
      <c r="D682" s="257"/>
      <c r="E682" s="258">
        <v>5.64</v>
      </c>
      <c r="F682" s="220"/>
      <c r="G682" s="220"/>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395</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3" x14ac:dyDescent="0.25">
      <c r="A683" s="217"/>
      <c r="B683" s="218"/>
      <c r="C683" s="265" t="s">
        <v>500</v>
      </c>
      <c r="D683" s="257"/>
      <c r="E683" s="258">
        <v>5.64</v>
      </c>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395</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3" x14ac:dyDescent="0.25">
      <c r="A684" s="217"/>
      <c r="B684" s="218"/>
      <c r="C684" s="265" t="s">
        <v>964</v>
      </c>
      <c r="D684" s="257"/>
      <c r="E684" s="258">
        <v>28.35</v>
      </c>
      <c r="F684" s="220"/>
      <c r="G684" s="220"/>
      <c r="H684" s="220"/>
      <c r="I684" s="220"/>
      <c r="J684" s="220"/>
      <c r="K684" s="220"/>
      <c r="L684" s="220"/>
      <c r="M684" s="220"/>
      <c r="N684" s="219"/>
      <c r="O684" s="219"/>
      <c r="P684" s="219"/>
      <c r="Q684" s="219"/>
      <c r="R684" s="220"/>
      <c r="S684" s="220"/>
      <c r="T684" s="220"/>
      <c r="U684" s="220"/>
      <c r="V684" s="220"/>
      <c r="W684" s="220"/>
      <c r="X684" s="220"/>
      <c r="Y684" s="220"/>
      <c r="Z684" s="210"/>
      <c r="AA684" s="210"/>
      <c r="AB684" s="210"/>
      <c r="AC684" s="210"/>
      <c r="AD684" s="210"/>
      <c r="AE684" s="210"/>
      <c r="AF684" s="210"/>
      <c r="AG684" s="210" t="s">
        <v>395</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3" x14ac:dyDescent="0.25">
      <c r="A685" s="217"/>
      <c r="B685" s="218"/>
      <c r="C685" s="265" t="s">
        <v>965</v>
      </c>
      <c r="D685" s="257"/>
      <c r="E685" s="258">
        <v>2.58</v>
      </c>
      <c r="F685" s="220"/>
      <c r="G685" s="220"/>
      <c r="H685" s="220"/>
      <c r="I685" s="220"/>
      <c r="J685" s="220"/>
      <c r="K685" s="220"/>
      <c r="L685" s="220"/>
      <c r="M685" s="220"/>
      <c r="N685" s="219"/>
      <c r="O685" s="219"/>
      <c r="P685" s="219"/>
      <c r="Q685" s="219"/>
      <c r="R685" s="220"/>
      <c r="S685" s="220"/>
      <c r="T685" s="220"/>
      <c r="U685" s="220"/>
      <c r="V685" s="220"/>
      <c r="W685" s="220"/>
      <c r="X685" s="220"/>
      <c r="Y685" s="220"/>
      <c r="Z685" s="210"/>
      <c r="AA685" s="210"/>
      <c r="AB685" s="210"/>
      <c r="AC685" s="210"/>
      <c r="AD685" s="210"/>
      <c r="AE685" s="210"/>
      <c r="AF685" s="210"/>
      <c r="AG685" s="210" t="s">
        <v>395</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5">
      <c r="A686" s="217"/>
      <c r="B686" s="218"/>
      <c r="C686" s="265" t="s">
        <v>495</v>
      </c>
      <c r="D686" s="257"/>
      <c r="E686" s="258">
        <v>4.84</v>
      </c>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395</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3" x14ac:dyDescent="0.25">
      <c r="A687" s="217"/>
      <c r="B687" s="218"/>
      <c r="C687" s="265" t="s">
        <v>501</v>
      </c>
      <c r="D687" s="257"/>
      <c r="E687" s="258">
        <v>4.1900000000000004</v>
      </c>
      <c r="F687" s="220"/>
      <c r="G687" s="220"/>
      <c r="H687" s="220"/>
      <c r="I687" s="220"/>
      <c r="J687" s="220"/>
      <c r="K687" s="220"/>
      <c r="L687" s="220"/>
      <c r="M687" s="220"/>
      <c r="N687" s="219"/>
      <c r="O687" s="219"/>
      <c r="P687" s="219"/>
      <c r="Q687" s="219"/>
      <c r="R687" s="220"/>
      <c r="S687" s="220"/>
      <c r="T687" s="220"/>
      <c r="U687" s="220"/>
      <c r="V687" s="220"/>
      <c r="W687" s="220"/>
      <c r="X687" s="220"/>
      <c r="Y687" s="220"/>
      <c r="Z687" s="210"/>
      <c r="AA687" s="210"/>
      <c r="AB687" s="210"/>
      <c r="AC687" s="210"/>
      <c r="AD687" s="210"/>
      <c r="AE687" s="210"/>
      <c r="AF687" s="210"/>
      <c r="AG687" s="210" t="s">
        <v>395</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3" x14ac:dyDescent="0.25">
      <c r="A688" s="217"/>
      <c r="B688" s="218"/>
      <c r="C688" s="265" t="s">
        <v>966</v>
      </c>
      <c r="D688" s="257"/>
      <c r="E688" s="258">
        <v>8.2799999999999994</v>
      </c>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395</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3" x14ac:dyDescent="0.25">
      <c r="A689" s="217"/>
      <c r="B689" s="218"/>
      <c r="C689" s="265" t="s">
        <v>503</v>
      </c>
      <c r="D689" s="257"/>
      <c r="E689" s="258">
        <v>5.64</v>
      </c>
      <c r="F689" s="220"/>
      <c r="G689" s="220"/>
      <c r="H689" s="220"/>
      <c r="I689" s="220"/>
      <c r="J689" s="220"/>
      <c r="K689" s="220"/>
      <c r="L689" s="220"/>
      <c r="M689" s="220"/>
      <c r="N689" s="219"/>
      <c r="O689" s="219"/>
      <c r="P689" s="219"/>
      <c r="Q689" s="219"/>
      <c r="R689" s="220"/>
      <c r="S689" s="220"/>
      <c r="T689" s="220"/>
      <c r="U689" s="220"/>
      <c r="V689" s="220"/>
      <c r="W689" s="220"/>
      <c r="X689" s="220"/>
      <c r="Y689" s="220"/>
      <c r="Z689" s="210"/>
      <c r="AA689" s="210"/>
      <c r="AB689" s="210"/>
      <c r="AC689" s="210"/>
      <c r="AD689" s="210"/>
      <c r="AE689" s="210"/>
      <c r="AF689" s="210"/>
      <c r="AG689" s="210" t="s">
        <v>395</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3" x14ac:dyDescent="0.25">
      <c r="A690" s="217"/>
      <c r="B690" s="218"/>
      <c r="C690" s="265" t="s">
        <v>504</v>
      </c>
      <c r="D690" s="257"/>
      <c r="E690" s="258">
        <v>5.64</v>
      </c>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395</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3" x14ac:dyDescent="0.25">
      <c r="A691" s="217"/>
      <c r="B691" s="218"/>
      <c r="C691" s="265" t="s">
        <v>505</v>
      </c>
      <c r="D691" s="257"/>
      <c r="E691" s="258">
        <v>5.64</v>
      </c>
      <c r="F691" s="220"/>
      <c r="G691" s="220"/>
      <c r="H691" s="220"/>
      <c r="I691" s="220"/>
      <c r="J691" s="220"/>
      <c r="K691" s="220"/>
      <c r="L691" s="220"/>
      <c r="M691" s="220"/>
      <c r="N691" s="219"/>
      <c r="O691" s="219"/>
      <c r="P691" s="219"/>
      <c r="Q691" s="219"/>
      <c r="R691" s="220"/>
      <c r="S691" s="220"/>
      <c r="T691" s="220"/>
      <c r="U691" s="220"/>
      <c r="V691" s="220"/>
      <c r="W691" s="220"/>
      <c r="X691" s="220"/>
      <c r="Y691" s="220"/>
      <c r="Z691" s="210"/>
      <c r="AA691" s="210"/>
      <c r="AB691" s="210"/>
      <c r="AC691" s="210"/>
      <c r="AD691" s="210"/>
      <c r="AE691" s="210"/>
      <c r="AF691" s="210"/>
      <c r="AG691" s="210" t="s">
        <v>395</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3" x14ac:dyDescent="0.25">
      <c r="A692" s="217"/>
      <c r="B692" s="218"/>
      <c r="C692" s="265" t="s">
        <v>506</v>
      </c>
      <c r="D692" s="257"/>
      <c r="E692" s="258">
        <v>30.45</v>
      </c>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395</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3" x14ac:dyDescent="0.25">
      <c r="A693" s="217"/>
      <c r="B693" s="218"/>
      <c r="C693" s="265" t="s">
        <v>507</v>
      </c>
      <c r="D693" s="257"/>
      <c r="E693" s="258">
        <v>3.76</v>
      </c>
      <c r="F693" s="220"/>
      <c r="G693" s="220"/>
      <c r="H693" s="220"/>
      <c r="I693" s="220"/>
      <c r="J693" s="220"/>
      <c r="K693" s="220"/>
      <c r="L693" s="220"/>
      <c r="M693" s="220"/>
      <c r="N693" s="219"/>
      <c r="O693" s="219"/>
      <c r="P693" s="219"/>
      <c r="Q693" s="219"/>
      <c r="R693" s="220"/>
      <c r="S693" s="220"/>
      <c r="T693" s="220"/>
      <c r="U693" s="220"/>
      <c r="V693" s="220"/>
      <c r="W693" s="220"/>
      <c r="X693" s="220"/>
      <c r="Y693" s="220"/>
      <c r="Z693" s="210"/>
      <c r="AA693" s="210"/>
      <c r="AB693" s="210"/>
      <c r="AC693" s="210"/>
      <c r="AD693" s="210"/>
      <c r="AE693" s="210"/>
      <c r="AF693" s="210"/>
      <c r="AG693" s="210" t="s">
        <v>395</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5">
      <c r="A694" s="217"/>
      <c r="B694" s="218"/>
      <c r="C694" s="265" t="s">
        <v>508</v>
      </c>
      <c r="D694" s="257"/>
      <c r="E694" s="258">
        <v>2.44</v>
      </c>
      <c r="F694" s="220"/>
      <c r="G694" s="220"/>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395</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5">
      <c r="A695" s="217"/>
      <c r="B695" s="218"/>
      <c r="C695" s="265" t="s">
        <v>509</v>
      </c>
      <c r="D695" s="257"/>
      <c r="E695" s="258">
        <v>5.27</v>
      </c>
      <c r="F695" s="220"/>
      <c r="G695" s="220"/>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395</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1" x14ac:dyDescent="0.25">
      <c r="A696" s="232">
        <v>119</v>
      </c>
      <c r="B696" s="233" t="s">
        <v>967</v>
      </c>
      <c r="C696" s="250" t="s">
        <v>968</v>
      </c>
      <c r="D696" s="234" t="s">
        <v>407</v>
      </c>
      <c r="E696" s="235">
        <v>428.04</v>
      </c>
      <c r="F696" s="236"/>
      <c r="G696" s="237">
        <f>ROUND(E696*F696,2)</f>
        <v>0</v>
      </c>
      <c r="H696" s="236"/>
      <c r="I696" s="237">
        <f>ROUND(E696*H696,2)</f>
        <v>0</v>
      </c>
      <c r="J696" s="236"/>
      <c r="K696" s="237">
        <f>ROUND(E696*J696,2)</f>
        <v>0</v>
      </c>
      <c r="L696" s="237">
        <v>12</v>
      </c>
      <c r="M696" s="237">
        <f>G696*(1+L696/100)</f>
        <v>0</v>
      </c>
      <c r="N696" s="235">
        <v>0</v>
      </c>
      <c r="O696" s="235">
        <f>ROUND(E696*N696,2)</f>
        <v>0</v>
      </c>
      <c r="P696" s="235">
        <v>0</v>
      </c>
      <c r="Q696" s="235">
        <f>ROUND(E696*P696,2)</f>
        <v>0</v>
      </c>
      <c r="R696" s="237" t="s">
        <v>961</v>
      </c>
      <c r="S696" s="237" t="s">
        <v>292</v>
      </c>
      <c r="T696" s="238" t="s">
        <v>439</v>
      </c>
      <c r="U696" s="220">
        <v>0.08</v>
      </c>
      <c r="V696" s="220">
        <f>ROUND(E696*U696,2)</f>
        <v>34.24</v>
      </c>
      <c r="W696" s="220"/>
      <c r="X696" s="220" t="s">
        <v>326</v>
      </c>
      <c r="Y696" s="220" t="s">
        <v>295</v>
      </c>
      <c r="Z696" s="210"/>
      <c r="AA696" s="210"/>
      <c r="AB696" s="210"/>
      <c r="AC696" s="210"/>
      <c r="AD696" s="210"/>
      <c r="AE696" s="210"/>
      <c r="AF696" s="210"/>
      <c r="AG696" s="210" t="s">
        <v>692</v>
      </c>
      <c r="AH696" s="210"/>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2" x14ac:dyDescent="0.25">
      <c r="A697" s="217"/>
      <c r="B697" s="218"/>
      <c r="C697" s="265" t="s">
        <v>703</v>
      </c>
      <c r="D697" s="257"/>
      <c r="E697" s="258">
        <v>15.87</v>
      </c>
      <c r="F697" s="220"/>
      <c r="G697" s="220"/>
      <c r="H697" s="220"/>
      <c r="I697" s="220"/>
      <c r="J697" s="220"/>
      <c r="K697" s="220"/>
      <c r="L697" s="220"/>
      <c r="M697" s="220"/>
      <c r="N697" s="219"/>
      <c r="O697" s="219"/>
      <c r="P697" s="219"/>
      <c r="Q697" s="219"/>
      <c r="R697" s="220"/>
      <c r="S697" s="220"/>
      <c r="T697" s="220"/>
      <c r="U697" s="220"/>
      <c r="V697" s="220"/>
      <c r="W697" s="220"/>
      <c r="X697" s="220"/>
      <c r="Y697" s="220"/>
      <c r="Z697" s="210"/>
      <c r="AA697" s="210"/>
      <c r="AB697" s="210"/>
      <c r="AC697" s="210"/>
      <c r="AD697" s="210"/>
      <c r="AE697" s="210"/>
      <c r="AF697" s="210"/>
      <c r="AG697" s="210" t="s">
        <v>395</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5">
      <c r="A698" s="217"/>
      <c r="B698" s="218"/>
      <c r="C698" s="265" t="s">
        <v>704</v>
      </c>
      <c r="D698" s="257"/>
      <c r="E698" s="258">
        <v>4.07</v>
      </c>
      <c r="F698" s="220"/>
      <c r="G698" s="220"/>
      <c r="H698" s="220"/>
      <c r="I698" s="220"/>
      <c r="J698" s="220"/>
      <c r="K698" s="220"/>
      <c r="L698" s="220"/>
      <c r="M698" s="220"/>
      <c r="N698" s="219"/>
      <c r="O698" s="219"/>
      <c r="P698" s="219"/>
      <c r="Q698" s="219"/>
      <c r="R698" s="220"/>
      <c r="S698" s="220"/>
      <c r="T698" s="220"/>
      <c r="U698" s="220"/>
      <c r="V698" s="220"/>
      <c r="W698" s="220"/>
      <c r="X698" s="220"/>
      <c r="Y698" s="220"/>
      <c r="Z698" s="210"/>
      <c r="AA698" s="210"/>
      <c r="AB698" s="210"/>
      <c r="AC698" s="210"/>
      <c r="AD698" s="210"/>
      <c r="AE698" s="210"/>
      <c r="AF698" s="210"/>
      <c r="AG698" s="210" t="s">
        <v>395</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3" x14ac:dyDescent="0.25">
      <c r="A699" s="217"/>
      <c r="B699" s="218"/>
      <c r="C699" s="265" t="s">
        <v>705</v>
      </c>
      <c r="D699" s="257"/>
      <c r="E699" s="258">
        <v>18.48</v>
      </c>
      <c r="F699" s="220"/>
      <c r="G699" s="220"/>
      <c r="H699" s="220"/>
      <c r="I699" s="220"/>
      <c r="J699" s="220"/>
      <c r="K699" s="220"/>
      <c r="L699" s="220"/>
      <c r="M699" s="220"/>
      <c r="N699" s="219"/>
      <c r="O699" s="219"/>
      <c r="P699" s="219"/>
      <c r="Q699" s="219"/>
      <c r="R699" s="220"/>
      <c r="S699" s="220"/>
      <c r="T699" s="220"/>
      <c r="U699" s="220"/>
      <c r="V699" s="220"/>
      <c r="W699" s="220"/>
      <c r="X699" s="220"/>
      <c r="Y699" s="220"/>
      <c r="Z699" s="210"/>
      <c r="AA699" s="210"/>
      <c r="AB699" s="210"/>
      <c r="AC699" s="210"/>
      <c r="AD699" s="210"/>
      <c r="AE699" s="210"/>
      <c r="AF699" s="210"/>
      <c r="AG699" s="210" t="s">
        <v>395</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3" x14ac:dyDescent="0.25">
      <c r="A700" s="217"/>
      <c r="B700" s="218"/>
      <c r="C700" s="265" t="s">
        <v>720</v>
      </c>
      <c r="D700" s="257"/>
      <c r="E700" s="258">
        <v>23.09</v>
      </c>
      <c r="F700" s="220"/>
      <c r="G700" s="220"/>
      <c r="H700" s="220"/>
      <c r="I700" s="220"/>
      <c r="J700" s="220"/>
      <c r="K700" s="220"/>
      <c r="L700" s="220"/>
      <c r="M700" s="220"/>
      <c r="N700" s="219"/>
      <c r="O700" s="219"/>
      <c r="P700" s="219"/>
      <c r="Q700" s="219"/>
      <c r="R700" s="220"/>
      <c r="S700" s="220"/>
      <c r="T700" s="220"/>
      <c r="U700" s="220"/>
      <c r="V700" s="220"/>
      <c r="W700" s="220"/>
      <c r="X700" s="220"/>
      <c r="Y700" s="220"/>
      <c r="Z700" s="210"/>
      <c r="AA700" s="210"/>
      <c r="AB700" s="210"/>
      <c r="AC700" s="210"/>
      <c r="AD700" s="210"/>
      <c r="AE700" s="210"/>
      <c r="AF700" s="210"/>
      <c r="AG700" s="210" t="s">
        <v>395</v>
      </c>
      <c r="AH700" s="210">
        <v>0</v>
      </c>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3" x14ac:dyDescent="0.25">
      <c r="A701" s="217"/>
      <c r="B701" s="218"/>
      <c r="C701" s="265" t="s">
        <v>721</v>
      </c>
      <c r="D701" s="257"/>
      <c r="E701" s="258">
        <v>21.46</v>
      </c>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395</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5">
      <c r="A702" s="217"/>
      <c r="B702" s="218"/>
      <c r="C702" s="265" t="s">
        <v>722</v>
      </c>
      <c r="D702" s="257"/>
      <c r="E702" s="258">
        <v>5.64</v>
      </c>
      <c r="F702" s="220"/>
      <c r="G702" s="220"/>
      <c r="H702" s="220"/>
      <c r="I702" s="220"/>
      <c r="J702" s="220"/>
      <c r="K702" s="220"/>
      <c r="L702" s="220"/>
      <c r="M702" s="220"/>
      <c r="N702" s="219"/>
      <c r="O702" s="219"/>
      <c r="P702" s="219"/>
      <c r="Q702" s="219"/>
      <c r="R702" s="220"/>
      <c r="S702" s="220"/>
      <c r="T702" s="220"/>
      <c r="U702" s="220"/>
      <c r="V702" s="220"/>
      <c r="W702" s="220"/>
      <c r="X702" s="220"/>
      <c r="Y702" s="220"/>
      <c r="Z702" s="210"/>
      <c r="AA702" s="210"/>
      <c r="AB702" s="210"/>
      <c r="AC702" s="210"/>
      <c r="AD702" s="210"/>
      <c r="AE702" s="210"/>
      <c r="AF702" s="210"/>
      <c r="AG702" s="210" t="s">
        <v>395</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5">
      <c r="A703" s="217"/>
      <c r="B703" s="218"/>
      <c r="C703" s="265" t="s">
        <v>723</v>
      </c>
      <c r="D703" s="257"/>
      <c r="E703" s="258">
        <v>21.46</v>
      </c>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395</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3" x14ac:dyDescent="0.25">
      <c r="A704" s="217"/>
      <c r="B704" s="218"/>
      <c r="C704" s="265" t="s">
        <v>724</v>
      </c>
      <c r="D704" s="257"/>
      <c r="E704" s="258">
        <v>5.64</v>
      </c>
      <c r="F704" s="220"/>
      <c r="G704" s="220"/>
      <c r="H704" s="220"/>
      <c r="I704" s="220"/>
      <c r="J704" s="220"/>
      <c r="K704" s="220"/>
      <c r="L704" s="220"/>
      <c r="M704" s="220"/>
      <c r="N704" s="219"/>
      <c r="O704" s="219"/>
      <c r="P704" s="219"/>
      <c r="Q704" s="219"/>
      <c r="R704" s="220"/>
      <c r="S704" s="220"/>
      <c r="T704" s="220"/>
      <c r="U704" s="220"/>
      <c r="V704" s="220"/>
      <c r="W704" s="220"/>
      <c r="X704" s="220"/>
      <c r="Y704" s="220"/>
      <c r="Z704" s="210"/>
      <c r="AA704" s="210"/>
      <c r="AB704" s="210"/>
      <c r="AC704" s="210"/>
      <c r="AD704" s="210"/>
      <c r="AE704" s="210"/>
      <c r="AF704" s="210"/>
      <c r="AG704" s="210" t="s">
        <v>395</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3" x14ac:dyDescent="0.25">
      <c r="A705" s="217"/>
      <c r="B705" s="218"/>
      <c r="C705" s="265" t="s">
        <v>725</v>
      </c>
      <c r="D705" s="257"/>
      <c r="E705" s="258">
        <v>21.46</v>
      </c>
      <c r="F705" s="220"/>
      <c r="G705" s="220"/>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395</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5">
      <c r="A706" s="217"/>
      <c r="B706" s="218"/>
      <c r="C706" s="265" t="s">
        <v>726</v>
      </c>
      <c r="D706" s="257"/>
      <c r="E706" s="258">
        <v>5.64</v>
      </c>
      <c r="F706" s="220"/>
      <c r="G706" s="220"/>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395</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3" x14ac:dyDescent="0.25">
      <c r="A707" s="217"/>
      <c r="B707" s="218"/>
      <c r="C707" s="265" t="s">
        <v>727</v>
      </c>
      <c r="D707" s="257"/>
      <c r="E707" s="258">
        <v>28.35</v>
      </c>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395</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3" x14ac:dyDescent="0.25">
      <c r="A708" s="217"/>
      <c r="B708" s="218"/>
      <c r="C708" s="265" t="s">
        <v>706</v>
      </c>
      <c r="D708" s="257"/>
      <c r="E708" s="258">
        <v>2.58</v>
      </c>
      <c r="F708" s="220"/>
      <c r="G708" s="220"/>
      <c r="H708" s="220"/>
      <c r="I708" s="220"/>
      <c r="J708" s="220"/>
      <c r="K708" s="220"/>
      <c r="L708" s="220"/>
      <c r="M708" s="220"/>
      <c r="N708" s="219"/>
      <c r="O708" s="219"/>
      <c r="P708" s="219"/>
      <c r="Q708" s="219"/>
      <c r="R708" s="220"/>
      <c r="S708" s="220"/>
      <c r="T708" s="220"/>
      <c r="U708" s="220"/>
      <c r="V708" s="220"/>
      <c r="W708" s="220"/>
      <c r="X708" s="220"/>
      <c r="Y708" s="220"/>
      <c r="Z708" s="210"/>
      <c r="AA708" s="210"/>
      <c r="AB708" s="210"/>
      <c r="AC708" s="210"/>
      <c r="AD708" s="210"/>
      <c r="AE708" s="210"/>
      <c r="AF708" s="210"/>
      <c r="AG708" s="210" t="s">
        <v>395</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3" x14ac:dyDescent="0.25">
      <c r="A709" s="217"/>
      <c r="B709" s="218"/>
      <c r="C709" s="265" t="s">
        <v>707</v>
      </c>
      <c r="D709" s="257"/>
      <c r="E709" s="258">
        <v>4.84</v>
      </c>
      <c r="F709" s="220"/>
      <c r="G709" s="220"/>
      <c r="H709" s="220"/>
      <c r="I709" s="220"/>
      <c r="J709" s="220"/>
      <c r="K709" s="220"/>
      <c r="L709" s="220"/>
      <c r="M709" s="220"/>
      <c r="N709" s="219"/>
      <c r="O709" s="219"/>
      <c r="P709" s="219"/>
      <c r="Q709" s="219"/>
      <c r="R709" s="220"/>
      <c r="S709" s="220"/>
      <c r="T709" s="220"/>
      <c r="U709" s="220"/>
      <c r="V709" s="220"/>
      <c r="W709" s="220"/>
      <c r="X709" s="220"/>
      <c r="Y709" s="220"/>
      <c r="Z709" s="210"/>
      <c r="AA709" s="210"/>
      <c r="AB709" s="210"/>
      <c r="AC709" s="210"/>
      <c r="AD709" s="210"/>
      <c r="AE709" s="210"/>
      <c r="AF709" s="210"/>
      <c r="AG709" s="210" t="s">
        <v>395</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5">
      <c r="A710" s="217"/>
      <c r="B710" s="218"/>
      <c r="C710" s="265" t="s">
        <v>728</v>
      </c>
      <c r="D710" s="257"/>
      <c r="E710" s="258">
        <v>4.1900000000000004</v>
      </c>
      <c r="F710" s="220"/>
      <c r="G710" s="220"/>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395</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3" x14ac:dyDescent="0.25">
      <c r="A711" s="217"/>
      <c r="B711" s="218"/>
      <c r="C711" s="265" t="s">
        <v>708</v>
      </c>
      <c r="D711" s="257"/>
      <c r="E711" s="258">
        <v>8.2799999999999994</v>
      </c>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395</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5">
      <c r="A712" s="217"/>
      <c r="B712" s="218"/>
      <c r="C712" s="265" t="s">
        <v>729</v>
      </c>
      <c r="D712" s="257"/>
      <c r="E712" s="258">
        <v>35.549999999999997</v>
      </c>
      <c r="F712" s="220"/>
      <c r="G712" s="220"/>
      <c r="H712" s="220"/>
      <c r="I712" s="220"/>
      <c r="J712" s="220"/>
      <c r="K712" s="220"/>
      <c r="L712" s="220"/>
      <c r="M712" s="220"/>
      <c r="N712" s="219"/>
      <c r="O712" s="219"/>
      <c r="P712" s="219"/>
      <c r="Q712" s="219"/>
      <c r="R712" s="220"/>
      <c r="S712" s="220"/>
      <c r="T712" s="220"/>
      <c r="U712" s="220"/>
      <c r="V712" s="220"/>
      <c r="W712" s="220"/>
      <c r="X712" s="220"/>
      <c r="Y712" s="220"/>
      <c r="Z712" s="210"/>
      <c r="AA712" s="210"/>
      <c r="AB712" s="210"/>
      <c r="AC712" s="210"/>
      <c r="AD712" s="210"/>
      <c r="AE712" s="210"/>
      <c r="AF712" s="210"/>
      <c r="AG712" s="210" t="s">
        <v>395</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5">
      <c r="A713" s="217"/>
      <c r="B713" s="218"/>
      <c r="C713" s="265" t="s">
        <v>730</v>
      </c>
      <c r="D713" s="257"/>
      <c r="E713" s="258">
        <v>28</v>
      </c>
      <c r="F713" s="220"/>
      <c r="G713" s="220"/>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395</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5">
      <c r="A714" s="217"/>
      <c r="B714" s="218"/>
      <c r="C714" s="265" t="s">
        <v>969</v>
      </c>
      <c r="D714" s="257"/>
      <c r="E714" s="258">
        <v>21.46</v>
      </c>
      <c r="F714" s="220"/>
      <c r="G714" s="220"/>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395</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3" x14ac:dyDescent="0.25">
      <c r="A715" s="217"/>
      <c r="B715" s="218"/>
      <c r="C715" s="265" t="s">
        <v>732</v>
      </c>
      <c r="D715" s="257"/>
      <c r="E715" s="258">
        <v>5.64</v>
      </c>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395</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3" x14ac:dyDescent="0.25">
      <c r="A716" s="217"/>
      <c r="B716" s="218"/>
      <c r="C716" s="265" t="s">
        <v>733</v>
      </c>
      <c r="D716" s="257"/>
      <c r="E716" s="258">
        <v>21.46</v>
      </c>
      <c r="F716" s="220"/>
      <c r="G716" s="220"/>
      <c r="H716" s="220"/>
      <c r="I716" s="220"/>
      <c r="J716" s="220"/>
      <c r="K716" s="220"/>
      <c r="L716" s="220"/>
      <c r="M716" s="220"/>
      <c r="N716" s="219"/>
      <c r="O716" s="219"/>
      <c r="P716" s="219"/>
      <c r="Q716" s="219"/>
      <c r="R716" s="220"/>
      <c r="S716" s="220"/>
      <c r="T716" s="220"/>
      <c r="U716" s="220"/>
      <c r="V716" s="220"/>
      <c r="W716" s="220"/>
      <c r="X716" s="220"/>
      <c r="Y716" s="220"/>
      <c r="Z716" s="210"/>
      <c r="AA716" s="210"/>
      <c r="AB716" s="210"/>
      <c r="AC716" s="210"/>
      <c r="AD716" s="210"/>
      <c r="AE716" s="210"/>
      <c r="AF716" s="210"/>
      <c r="AG716" s="210" t="s">
        <v>395</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3" x14ac:dyDescent="0.25">
      <c r="A717" s="217"/>
      <c r="B717" s="218"/>
      <c r="C717" s="265" t="s">
        <v>734</v>
      </c>
      <c r="D717" s="257"/>
      <c r="E717" s="258">
        <v>5.64</v>
      </c>
      <c r="F717" s="220"/>
      <c r="G717" s="220"/>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395</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5">
      <c r="A718" s="217"/>
      <c r="B718" s="218"/>
      <c r="C718" s="265" t="s">
        <v>735</v>
      </c>
      <c r="D718" s="257"/>
      <c r="E718" s="258">
        <v>21.46</v>
      </c>
      <c r="F718" s="220"/>
      <c r="G718" s="220"/>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395</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3" x14ac:dyDescent="0.25">
      <c r="A719" s="217"/>
      <c r="B719" s="218"/>
      <c r="C719" s="265" t="s">
        <v>736</v>
      </c>
      <c r="D719" s="257"/>
      <c r="E719" s="258">
        <v>5.64</v>
      </c>
      <c r="F719" s="220"/>
      <c r="G719" s="220"/>
      <c r="H719" s="220"/>
      <c r="I719" s="220"/>
      <c r="J719" s="220"/>
      <c r="K719" s="220"/>
      <c r="L719" s="220"/>
      <c r="M719" s="220"/>
      <c r="N719" s="219"/>
      <c r="O719" s="219"/>
      <c r="P719" s="219"/>
      <c r="Q719" s="219"/>
      <c r="R719" s="220"/>
      <c r="S719" s="220"/>
      <c r="T719" s="220"/>
      <c r="U719" s="220"/>
      <c r="V719" s="220"/>
      <c r="W719" s="220"/>
      <c r="X719" s="220"/>
      <c r="Y719" s="220"/>
      <c r="Z719" s="210"/>
      <c r="AA719" s="210"/>
      <c r="AB719" s="210"/>
      <c r="AC719" s="210"/>
      <c r="AD719" s="210"/>
      <c r="AE719" s="210"/>
      <c r="AF719" s="210"/>
      <c r="AG719" s="210" t="s">
        <v>395</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5">
      <c r="A720" s="217"/>
      <c r="B720" s="218"/>
      <c r="C720" s="265" t="s">
        <v>737</v>
      </c>
      <c r="D720" s="257"/>
      <c r="E720" s="258">
        <v>30.45</v>
      </c>
      <c r="F720" s="220"/>
      <c r="G720" s="220"/>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395</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5">
      <c r="A721" s="217"/>
      <c r="B721" s="218"/>
      <c r="C721" s="265" t="s">
        <v>709</v>
      </c>
      <c r="D721" s="257"/>
      <c r="E721" s="258">
        <v>9.66</v>
      </c>
      <c r="F721" s="220"/>
      <c r="G721" s="220"/>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395</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5">
      <c r="A722" s="217"/>
      <c r="B722" s="218"/>
      <c r="C722" s="265" t="s">
        <v>710</v>
      </c>
      <c r="D722" s="257"/>
      <c r="E722" s="258">
        <v>10.08</v>
      </c>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395</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5">
      <c r="A723" s="217"/>
      <c r="B723" s="218"/>
      <c r="C723" s="265" t="s">
        <v>711</v>
      </c>
      <c r="D723" s="257"/>
      <c r="E723" s="258">
        <v>10.5</v>
      </c>
      <c r="F723" s="220"/>
      <c r="G723" s="220"/>
      <c r="H723" s="220"/>
      <c r="I723" s="220"/>
      <c r="J723" s="220"/>
      <c r="K723" s="220"/>
      <c r="L723" s="220"/>
      <c r="M723" s="220"/>
      <c r="N723" s="219"/>
      <c r="O723" s="219"/>
      <c r="P723" s="219"/>
      <c r="Q723" s="219"/>
      <c r="R723" s="220"/>
      <c r="S723" s="220"/>
      <c r="T723" s="220"/>
      <c r="U723" s="220"/>
      <c r="V723" s="220"/>
      <c r="W723" s="220"/>
      <c r="X723" s="220"/>
      <c r="Y723" s="220"/>
      <c r="Z723" s="210"/>
      <c r="AA723" s="210"/>
      <c r="AB723" s="210"/>
      <c r="AC723" s="210"/>
      <c r="AD723" s="210"/>
      <c r="AE723" s="210"/>
      <c r="AF723" s="210"/>
      <c r="AG723" s="210" t="s">
        <v>395</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5">
      <c r="A724" s="217"/>
      <c r="B724" s="218"/>
      <c r="C724" s="265" t="s">
        <v>712</v>
      </c>
      <c r="D724" s="257"/>
      <c r="E724" s="258">
        <v>7.98</v>
      </c>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395</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5">
      <c r="A725" s="217"/>
      <c r="B725" s="218"/>
      <c r="C725" s="265" t="s">
        <v>713</v>
      </c>
      <c r="D725" s="257"/>
      <c r="E725" s="258">
        <v>9.8699999999999992</v>
      </c>
      <c r="F725" s="220"/>
      <c r="G725" s="220"/>
      <c r="H725" s="220"/>
      <c r="I725" s="220"/>
      <c r="J725" s="220"/>
      <c r="K725" s="220"/>
      <c r="L725" s="220"/>
      <c r="M725" s="220"/>
      <c r="N725" s="219"/>
      <c r="O725" s="219"/>
      <c r="P725" s="219"/>
      <c r="Q725" s="219"/>
      <c r="R725" s="220"/>
      <c r="S725" s="220"/>
      <c r="T725" s="220"/>
      <c r="U725" s="220"/>
      <c r="V725" s="220"/>
      <c r="W725" s="220"/>
      <c r="X725" s="220"/>
      <c r="Y725" s="220"/>
      <c r="Z725" s="210"/>
      <c r="AA725" s="210"/>
      <c r="AB725" s="210"/>
      <c r="AC725" s="210"/>
      <c r="AD725" s="210"/>
      <c r="AE725" s="210"/>
      <c r="AF725" s="210"/>
      <c r="AG725" s="210" t="s">
        <v>395</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3" x14ac:dyDescent="0.25">
      <c r="A726" s="217"/>
      <c r="B726" s="218"/>
      <c r="C726" s="265" t="s">
        <v>714</v>
      </c>
      <c r="D726" s="257"/>
      <c r="E726" s="258">
        <v>2.13</v>
      </c>
      <c r="F726" s="220"/>
      <c r="G726" s="220"/>
      <c r="H726" s="220"/>
      <c r="I726" s="220"/>
      <c r="J726" s="220"/>
      <c r="K726" s="220"/>
      <c r="L726" s="220"/>
      <c r="M726" s="220"/>
      <c r="N726" s="219"/>
      <c r="O726" s="219"/>
      <c r="P726" s="219"/>
      <c r="Q726" s="219"/>
      <c r="R726" s="220"/>
      <c r="S726" s="220"/>
      <c r="T726" s="220"/>
      <c r="U726" s="220"/>
      <c r="V726" s="220"/>
      <c r="W726" s="220"/>
      <c r="X726" s="220"/>
      <c r="Y726" s="220"/>
      <c r="Z726" s="210"/>
      <c r="AA726" s="210"/>
      <c r="AB726" s="210"/>
      <c r="AC726" s="210"/>
      <c r="AD726" s="210"/>
      <c r="AE726" s="210"/>
      <c r="AF726" s="210"/>
      <c r="AG726" s="210" t="s">
        <v>395</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3" x14ac:dyDescent="0.25">
      <c r="A727" s="217"/>
      <c r="B727" s="218"/>
      <c r="C727" s="265" t="s">
        <v>715</v>
      </c>
      <c r="D727" s="257"/>
      <c r="E727" s="258">
        <v>3.76</v>
      </c>
      <c r="F727" s="220"/>
      <c r="G727" s="220"/>
      <c r="H727" s="220"/>
      <c r="I727" s="220"/>
      <c r="J727" s="220"/>
      <c r="K727" s="220"/>
      <c r="L727" s="220"/>
      <c r="M727" s="220"/>
      <c r="N727" s="219"/>
      <c r="O727" s="219"/>
      <c r="P727" s="219"/>
      <c r="Q727" s="219"/>
      <c r="R727" s="220"/>
      <c r="S727" s="220"/>
      <c r="T727" s="220"/>
      <c r="U727" s="220"/>
      <c r="V727" s="220"/>
      <c r="W727" s="220"/>
      <c r="X727" s="220"/>
      <c r="Y727" s="220"/>
      <c r="Z727" s="210"/>
      <c r="AA727" s="210"/>
      <c r="AB727" s="210"/>
      <c r="AC727" s="210"/>
      <c r="AD727" s="210"/>
      <c r="AE727" s="210"/>
      <c r="AF727" s="210"/>
      <c r="AG727" s="210" t="s">
        <v>395</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3" x14ac:dyDescent="0.25">
      <c r="A728" s="217"/>
      <c r="B728" s="218"/>
      <c r="C728" s="265" t="s">
        <v>716</v>
      </c>
      <c r="D728" s="257"/>
      <c r="E728" s="258">
        <v>2.44</v>
      </c>
      <c r="F728" s="220"/>
      <c r="G728" s="220"/>
      <c r="H728" s="220"/>
      <c r="I728" s="220"/>
      <c r="J728" s="220"/>
      <c r="K728" s="220"/>
      <c r="L728" s="220"/>
      <c r="M728" s="220"/>
      <c r="N728" s="219"/>
      <c r="O728" s="219"/>
      <c r="P728" s="219"/>
      <c r="Q728" s="219"/>
      <c r="R728" s="220"/>
      <c r="S728" s="220"/>
      <c r="T728" s="220"/>
      <c r="U728" s="220"/>
      <c r="V728" s="220"/>
      <c r="W728" s="220"/>
      <c r="X728" s="220"/>
      <c r="Y728" s="220"/>
      <c r="Z728" s="210"/>
      <c r="AA728" s="210"/>
      <c r="AB728" s="210"/>
      <c r="AC728" s="210"/>
      <c r="AD728" s="210"/>
      <c r="AE728" s="210"/>
      <c r="AF728" s="210"/>
      <c r="AG728" s="210" t="s">
        <v>395</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3" x14ac:dyDescent="0.25">
      <c r="A729" s="217"/>
      <c r="B729" s="218"/>
      <c r="C729" s="265" t="s">
        <v>717</v>
      </c>
      <c r="D729" s="257"/>
      <c r="E729" s="258">
        <v>5.27</v>
      </c>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395</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ht="20.399999999999999" outlineLevel="1" x14ac:dyDescent="0.25">
      <c r="A730" s="232">
        <v>120</v>
      </c>
      <c r="B730" s="233" t="s">
        <v>970</v>
      </c>
      <c r="C730" s="250" t="s">
        <v>971</v>
      </c>
      <c r="D730" s="234" t="s">
        <v>389</v>
      </c>
      <c r="E730" s="235">
        <v>503.9</v>
      </c>
      <c r="F730" s="236"/>
      <c r="G730" s="237">
        <f>ROUND(E730*F730,2)</f>
        <v>0</v>
      </c>
      <c r="H730" s="236"/>
      <c r="I730" s="237">
        <f>ROUND(E730*H730,2)</f>
        <v>0</v>
      </c>
      <c r="J730" s="236"/>
      <c r="K730" s="237">
        <f>ROUND(E730*J730,2)</f>
        <v>0</v>
      </c>
      <c r="L730" s="237">
        <v>12</v>
      </c>
      <c r="M730" s="237">
        <f>G730*(1+L730/100)</f>
        <v>0</v>
      </c>
      <c r="N730" s="235">
        <v>3.2000000000000003E-4</v>
      </c>
      <c r="O730" s="235">
        <f>ROUND(E730*N730,2)</f>
        <v>0.16</v>
      </c>
      <c r="P730" s="235">
        <v>0</v>
      </c>
      <c r="Q730" s="235">
        <f>ROUND(E730*P730,2)</f>
        <v>0</v>
      </c>
      <c r="R730" s="237" t="s">
        <v>961</v>
      </c>
      <c r="S730" s="237" t="s">
        <v>292</v>
      </c>
      <c r="T730" s="238" t="s">
        <v>439</v>
      </c>
      <c r="U730" s="220">
        <v>0.05</v>
      </c>
      <c r="V730" s="220">
        <f>ROUND(E730*U730,2)</f>
        <v>25.2</v>
      </c>
      <c r="W730" s="220"/>
      <c r="X730" s="220" t="s">
        <v>326</v>
      </c>
      <c r="Y730" s="220" t="s">
        <v>295</v>
      </c>
      <c r="Z730" s="210"/>
      <c r="AA730" s="210"/>
      <c r="AB730" s="210"/>
      <c r="AC730" s="210"/>
      <c r="AD730" s="210"/>
      <c r="AE730" s="210"/>
      <c r="AF730" s="210"/>
      <c r="AG730" s="210" t="s">
        <v>692</v>
      </c>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2" x14ac:dyDescent="0.25">
      <c r="A731" s="217"/>
      <c r="B731" s="218"/>
      <c r="C731" s="265" t="s">
        <v>972</v>
      </c>
      <c r="D731" s="257"/>
      <c r="E731" s="258">
        <v>20.3</v>
      </c>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395</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3" x14ac:dyDescent="0.25">
      <c r="A732" s="217"/>
      <c r="B732" s="218"/>
      <c r="C732" s="265" t="s">
        <v>973</v>
      </c>
      <c r="D732" s="257"/>
      <c r="E732" s="258">
        <v>8.1</v>
      </c>
      <c r="F732" s="220"/>
      <c r="G732" s="220"/>
      <c r="H732" s="220"/>
      <c r="I732" s="220"/>
      <c r="J732" s="220"/>
      <c r="K732" s="220"/>
      <c r="L732" s="220"/>
      <c r="M732" s="220"/>
      <c r="N732" s="219"/>
      <c r="O732" s="219"/>
      <c r="P732" s="219"/>
      <c r="Q732" s="219"/>
      <c r="R732" s="220"/>
      <c r="S732" s="220"/>
      <c r="T732" s="220"/>
      <c r="U732" s="220"/>
      <c r="V732" s="220"/>
      <c r="W732" s="220"/>
      <c r="X732" s="220"/>
      <c r="Y732" s="220"/>
      <c r="Z732" s="210"/>
      <c r="AA732" s="210"/>
      <c r="AB732" s="210"/>
      <c r="AC732" s="210"/>
      <c r="AD732" s="210"/>
      <c r="AE732" s="210"/>
      <c r="AF732" s="210"/>
      <c r="AG732" s="210" t="s">
        <v>395</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3" x14ac:dyDescent="0.25">
      <c r="A733" s="217"/>
      <c r="B733" s="218"/>
      <c r="C733" s="265" t="s">
        <v>974</v>
      </c>
      <c r="D733" s="257"/>
      <c r="E733" s="258">
        <v>21.8</v>
      </c>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395</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3" x14ac:dyDescent="0.25">
      <c r="A734" s="217"/>
      <c r="B734" s="218"/>
      <c r="C734" s="265" t="s">
        <v>975</v>
      </c>
      <c r="D734" s="257"/>
      <c r="E734" s="258">
        <v>19.399999999999999</v>
      </c>
      <c r="F734" s="220"/>
      <c r="G734" s="220"/>
      <c r="H734" s="220"/>
      <c r="I734" s="220"/>
      <c r="J734" s="220"/>
      <c r="K734" s="220"/>
      <c r="L734" s="220"/>
      <c r="M734" s="220"/>
      <c r="N734" s="219"/>
      <c r="O734" s="219"/>
      <c r="P734" s="219"/>
      <c r="Q734" s="219"/>
      <c r="R734" s="220"/>
      <c r="S734" s="220"/>
      <c r="T734" s="220"/>
      <c r="U734" s="220"/>
      <c r="V734" s="220"/>
      <c r="W734" s="220"/>
      <c r="X734" s="220"/>
      <c r="Y734" s="220"/>
      <c r="Z734" s="210"/>
      <c r="AA734" s="210"/>
      <c r="AB734" s="210"/>
      <c r="AC734" s="210"/>
      <c r="AD734" s="210"/>
      <c r="AE734" s="210"/>
      <c r="AF734" s="210"/>
      <c r="AG734" s="210" t="s">
        <v>395</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3" x14ac:dyDescent="0.25">
      <c r="A735" s="217"/>
      <c r="B735" s="218"/>
      <c r="C735" s="265" t="s">
        <v>976</v>
      </c>
      <c r="D735" s="257"/>
      <c r="E735" s="258">
        <v>21.5</v>
      </c>
      <c r="F735" s="220"/>
      <c r="G735" s="220"/>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395</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5">
      <c r="A736" s="217"/>
      <c r="B736" s="218"/>
      <c r="C736" s="265" t="s">
        <v>977</v>
      </c>
      <c r="D736" s="257"/>
      <c r="E736" s="258">
        <v>9.6999999999999993</v>
      </c>
      <c r="F736" s="220"/>
      <c r="G736" s="220"/>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395</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5">
      <c r="A737" s="217"/>
      <c r="B737" s="218"/>
      <c r="C737" s="265" t="s">
        <v>978</v>
      </c>
      <c r="D737" s="257"/>
      <c r="E737" s="258">
        <v>21.5</v>
      </c>
      <c r="F737" s="220"/>
      <c r="G737" s="220"/>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395</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5">
      <c r="A738" s="217"/>
      <c r="B738" s="218"/>
      <c r="C738" s="265" t="s">
        <v>979</v>
      </c>
      <c r="D738" s="257"/>
      <c r="E738" s="258">
        <v>9.6999999999999993</v>
      </c>
      <c r="F738" s="220"/>
      <c r="G738" s="220"/>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395</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5">
      <c r="A739" s="217"/>
      <c r="B739" s="218"/>
      <c r="C739" s="265" t="s">
        <v>980</v>
      </c>
      <c r="D739" s="257"/>
      <c r="E739" s="258">
        <v>21.5</v>
      </c>
      <c r="F739" s="220"/>
      <c r="G739" s="220"/>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395</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5">
      <c r="A740" s="217"/>
      <c r="B740" s="218"/>
      <c r="C740" s="265" t="s">
        <v>981</v>
      </c>
      <c r="D740" s="257"/>
      <c r="E740" s="258">
        <v>9.6999999999999993</v>
      </c>
      <c r="F740" s="220"/>
      <c r="G740" s="220"/>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395</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5">
      <c r="A741" s="217"/>
      <c r="B741" s="218"/>
      <c r="C741" s="265" t="s">
        <v>982</v>
      </c>
      <c r="D741" s="257"/>
      <c r="E741" s="258">
        <v>31.2</v>
      </c>
      <c r="F741" s="220"/>
      <c r="G741" s="220"/>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395</v>
      </c>
      <c r="AH741" s="210">
        <v>0</v>
      </c>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3" x14ac:dyDescent="0.25">
      <c r="A742" s="217"/>
      <c r="B742" s="218"/>
      <c r="C742" s="265" t="s">
        <v>983</v>
      </c>
      <c r="D742" s="257"/>
      <c r="E742" s="258">
        <v>6.7</v>
      </c>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395</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3" x14ac:dyDescent="0.25">
      <c r="A743" s="217"/>
      <c r="B743" s="218"/>
      <c r="C743" s="265" t="s">
        <v>984</v>
      </c>
      <c r="D743" s="257"/>
      <c r="E743" s="258">
        <v>11.1</v>
      </c>
      <c r="F743" s="220"/>
      <c r="G743" s="220"/>
      <c r="H743" s="220"/>
      <c r="I743" s="220"/>
      <c r="J743" s="220"/>
      <c r="K743" s="220"/>
      <c r="L743" s="220"/>
      <c r="M743" s="220"/>
      <c r="N743" s="219"/>
      <c r="O743" s="219"/>
      <c r="P743" s="219"/>
      <c r="Q743" s="219"/>
      <c r="R743" s="220"/>
      <c r="S743" s="220"/>
      <c r="T743" s="220"/>
      <c r="U743" s="220"/>
      <c r="V743" s="220"/>
      <c r="W743" s="220"/>
      <c r="X743" s="220"/>
      <c r="Y743" s="220"/>
      <c r="Z743" s="210"/>
      <c r="AA743" s="210"/>
      <c r="AB743" s="210"/>
      <c r="AC743" s="210"/>
      <c r="AD743" s="210"/>
      <c r="AE743" s="210"/>
      <c r="AF743" s="210"/>
      <c r="AG743" s="210" t="s">
        <v>395</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3" x14ac:dyDescent="0.25">
      <c r="A744" s="217"/>
      <c r="B744" s="218"/>
      <c r="C744" s="265" t="s">
        <v>985</v>
      </c>
      <c r="D744" s="257"/>
      <c r="E744" s="258">
        <v>8.1999999999999993</v>
      </c>
      <c r="F744" s="220"/>
      <c r="G744" s="220"/>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395</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3" x14ac:dyDescent="0.25">
      <c r="A745" s="217"/>
      <c r="B745" s="218"/>
      <c r="C745" s="265" t="s">
        <v>986</v>
      </c>
      <c r="D745" s="257"/>
      <c r="E745" s="258">
        <v>7.2</v>
      </c>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395</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5">
      <c r="A746" s="217"/>
      <c r="B746" s="218"/>
      <c r="C746" s="265" t="s">
        <v>987</v>
      </c>
      <c r="D746" s="257"/>
      <c r="E746" s="258">
        <v>24</v>
      </c>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395</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3" x14ac:dyDescent="0.25">
      <c r="A747" s="217"/>
      <c r="B747" s="218"/>
      <c r="C747" s="265" t="s">
        <v>988</v>
      </c>
      <c r="D747" s="257"/>
      <c r="E747" s="258">
        <v>21.6</v>
      </c>
      <c r="F747" s="220"/>
      <c r="G747" s="220"/>
      <c r="H747" s="220"/>
      <c r="I747" s="220"/>
      <c r="J747" s="220"/>
      <c r="K747" s="220"/>
      <c r="L747" s="220"/>
      <c r="M747" s="220"/>
      <c r="N747" s="219"/>
      <c r="O747" s="219"/>
      <c r="P747" s="219"/>
      <c r="Q747" s="219"/>
      <c r="R747" s="220"/>
      <c r="S747" s="220"/>
      <c r="T747" s="220"/>
      <c r="U747" s="220"/>
      <c r="V747" s="220"/>
      <c r="W747" s="220"/>
      <c r="X747" s="220"/>
      <c r="Y747" s="220"/>
      <c r="Z747" s="210"/>
      <c r="AA747" s="210"/>
      <c r="AB747" s="210"/>
      <c r="AC747" s="210"/>
      <c r="AD747" s="210"/>
      <c r="AE747" s="210"/>
      <c r="AF747" s="210"/>
      <c r="AG747" s="210" t="s">
        <v>395</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3" x14ac:dyDescent="0.25">
      <c r="A748" s="217"/>
      <c r="B748" s="218"/>
      <c r="C748" s="265" t="s">
        <v>989</v>
      </c>
      <c r="D748" s="257"/>
      <c r="E748" s="258">
        <v>21.5</v>
      </c>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395</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3" x14ac:dyDescent="0.25">
      <c r="A749" s="217"/>
      <c r="B749" s="218"/>
      <c r="C749" s="265" t="s">
        <v>990</v>
      </c>
      <c r="D749" s="257"/>
      <c r="E749" s="258">
        <v>9.6999999999999993</v>
      </c>
      <c r="F749" s="220"/>
      <c r="G749" s="220"/>
      <c r="H749" s="220"/>
      <c r="I749" s="220"/>
      <c r="J749" s="220"/>
      <c r="K749" s="220"/>
      <c r="L749" s="220"/>
      <c r="M749" s="220"/>
      <c r="N749" s="219"/>
      <c r="O749" s="219"/>
      <c r="P749" s="219"/>
      <c r="Q749" s="219"/>
      <c r="R749" s="220"/>
      <c r="S749" s="220"/>
      <c r="T749" s="220"/>
      <c r="U749" s="220"/>
      <c r="V749" s="220"/>
      <c r="W749" s="220"/>
      <c r="X749" s="220"/>
      <c r="Y749" s="220"/>
      <c r="Z749" s="210"/>
      <c r="AA749" s="210"/>
      <c r="AB749" s="210"/>
      <c r="AC749" s="210"/>
      <c r="AD749" s="210"/>
      <c r="AE749" s="210"/>
      <c r="AF749" s="210"/>
      <c r="AG749" s="210" t="s">
        <v>395</v>
      </c>
      <c r="AH749" s="210">
        <v>0</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3" x14ac:dyDescent="0.25">
      <c r="A750" s="217"/>
      <c r="B750" s="218"/>
      <c r="C750" s="265" t="s">
        <v>991</v>
      </c>
      <c r="D750" s="257"/>
      <c r="E750" s="258">
        <v>21.5</v>
      </c>
      <c r="F750" s="220"/>
      <c r="G750" s="220"/>
      <c r="H750" s="220"/>
      <c r="I750" s="220"/>
      <c r="J750" s="220"/>
      <c r="K750" s="220"/>
      <c r="L750" s="220"/>
      <c r="M750" s="220"/>
      <c r="N750" s="219"/>
      <c r="O750" s="219"/>
      <c r="P750" s="219"/>
      <c r="Q750" s="219"/>
      <c r="R750" s="220"/>
      <c r="S750" s="220"/>
      <c r="T750" s="220"/>
      <c r="U750" s="220"/>
      <c r="V750" s="220"/>
      <c r="W750" s="220"/>
      <c r="X750" s="220"/>
      <c r="Y750" s="220"/>
      <c r="Z750" s="210"/>
      <c r="AA750" s="210"/>
      <c r="AB750" s="210"/>
      <c r="AC750" s="210"/>
      <c r="AD750" s="210"/>
      <c r="AE750" s="210"/>
      <c r="AF750" s="210"/>
      <c r="AG750" s="210" t="s">
        <v>395</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3" x14ac:dyDescent="0.25">
      <c r="A751" s="217"/>
      <c r="B751" s="218"/>
      <c r="C751" s="265" t="s">
        <v>992</v>
      </c>
      <c r="D751" s="257"/>
      <c r="E751" s="258">
        <v>9.6999999999999993</v>
      </c>
      <c r="F751" s="220"/>
      <c r="G751" s="220"/>
      <c r="H751" s="220"/>
      <c r="I751" s="220"/>
      <c r="J751" s="220"/>
      <c r="K751" s="220"/>
      <c r="L751" s="220"/>
      <c r="M751" s="220"/>
      <c r="N751" s="219"/>
      <c r="O751" s="219"/>
      <c r="P751" s="219"/>
      <c r="Q751" s="219"/>
      <c r="R751" s="220"/>
      <c r="S751" s="220"/>
      <c r="T751" s="220"/>
      <c r="U751" s="220"/>
      <c r="V751" s="220"/>
      <c r="W751" s="220"/>
      <c r="X751" s="220"/>
      <c r="Y751" s="220"/>
      <c r="Z751" s="210"/>
      <c r="AA751" s="210"/>
      <c r="AB751" s="210"/>
      <c r="AC751" s="210"/>
      <c r="AD751" s="210"/>
      <c r="AE751" s="210"/>
      <c r="AF751" s="210"/>
      <c r="AG751" s="210" t="s">
        <v>395</v>
      </c>
      <c r="AH751" s="210">
        <v>0</v>
      </c>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3" x14ac:dyDescent="0.25">
      <c r="A752" s="217"/>
      <c r="B752" s="218"/>
      <c r="C752" s="265" t="s">
        <v>993</v>
      </c>
      <c r="D752" s="257"/>
      <c r="E752" s="258">
        <v>21.5</v>
      </c>
      <c r="F752" s="220"/>
      <c r="G752" s="220"/>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395</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5">
      <c r="A753" s="217"/>
      <c r="B753" s="218"/>
      <c r="C753" s="265" t="s">
        <v>994</v>
      </c>
      <c r="D753" s="257"/>
      <c r="E753" s="258">
        <v>9.6999999999999993</v>
      </c>
      <c r="F753" s="220"/>
      <c r="G753" s="220"/>
      <c r="H753" s="220"/>
      <c r="I753" s="220"/>
      <c r="J753" s="220"/>
      <c r="K753" s="220"/>
      <c r="L753" s="220"/>
      <c r="M753" s="220"/>
      <c r="N753" s="219"/>
      <c r="O753" s="219"/>
      <c r="P753" s="219"/>
      <c r="Q753" s="219"/>
      <c r="R753" s="220"/>
      <c r="S753" s="220"/>
      <c r="T753" s="220"/>
      <c r="U753" s="220"/>
      <c r="V753" s="220"/>
      <c r="W753" s="220"/>
      <c r="X753" s="220"/>
      <c r="Y753" s="220"/>
      <c r="Z753" s="210"/>
      <c r="AA753" s="210"/>
      <c r="AB753" s="210"/>
      <c r="AC753" s="210"/>
      <c r="AD753" s="210"/>
      <c r="AE753" s="210"/>
      <c r="AF753" s="210"/>
      <c r="AG753" s="210" t="s">
        <v>395</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3" x14ac:dyDescent="0.25">
      <c r="A754" s="217"/>
      <c r="B754" s="218"/>
      <c r="C754" s="265" t="s">
        <v>995</v>
      </c>
      <c r="D754" s="257"/>
      <c r="E754" s="258">
        <v>33.200000000000003</v>
      </c>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395</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3" x14ac:dyDescent="0.25">
      <c r="A755" s="217"/>
      <c r="B755" s="218"/>
      <c r="C755" s="265" t="s">
        <v>996</v>
      </c>
      <c r="D755" s="257"/>
      <c r="E755" s="258">
        <v>13</v>
      </c>
      <c r="F755" s="220"/>
      <c r="G755" s="220"/>
      <c r="H755" s="220"/>
      <c r="I755" s="220"/>
      <c r="J755" s="220"/>
      <c r="K755" s="220"/>
      <c r="L755" s="220"/>
      <c r="M755" s="220"/>
      <c r="N755" s="219"/>
      <c r="O755" s="219"/>
      <c r="P755" s="219"/>
      <c r="Q755" s="219"/>
      <c r="R755" s="220"/>
      <c r="S755" s="220"/>
      <c r="T755" s="220"/>
      <c r="U755" s="220"/>
      <c r="V755" s="220"/>
      <c r="W755" s="220"/>
      <c r="X755" s="220"/>
      <c r="Y755" s="220"/>
      <c r="Z755" s="210"/>
      <c r="AA755" s="210"/>
      <c r="AB755" s="210"/>
      <c r="AC755" s="210"/>
      <c r="AD755" s="210"/>
      <c r="AE755" s="210"/>
      <c r="AF755" s="210"/>
      <c r="AG755" s="210" t="s">
        <v>395</v>
      </c>
      <c r="AH755" s="210">
        <v>0</v>
      </c>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3" x14ac:dyDescent="0.25">
      <c r="A756" s="217"/>
      <c r="B756" s="218"/>
      <c r="C756" s="265" t="s">
        <v>997</v>
      </c>
      <c r="D756" s="257"/>
      <c r="E756" s="258">
        <v>13.2</v>
      </c>
      <c r="F756" s="220"/>
      <c r="G756" s="220"/>
      <c r="H756" s="220"/>
      <c r="I756" s="220"/>
      <c r="J756" s="220"/>
      <c r="K756" s="220"/>
      <c r="L756" s="220"/>
      <c r="M756" s="220"/>
      <c r="N756" s="219"/>
      <c r="O756" s="219"/>
      <c r="P756" s="219"/>
      <c r="Q756" s="219"/>
      <c r="R756" s="220"/>
      <c r="S756" s="220"/>
      <c r="T756" s="220"/>
      <c r="U756" s="220"/>
      <c r="V756" s="220"/>
      <c r="W756" s="220"/>
      <c r="X756" s="220"/>
      <c r="Y756" s="220"/>
      <c r="Z756" s="210"/>
      <c r="AA756" s="210"/>
      <c r="AB756" s="210"/>
      <c r="AC756" s="210"/>
      <c r="AD756" s="210"/>
      <c r="AE756" s="210"/>
      <c r="AF756" s="210"/>
      <c r="AG756" s="210" t="s">
        <v>395</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5">
      <c r="A757" s="217"/>
      <c r="B757" s="218"/>
      <c r="C757" s="265" t="s">
        <v>998</v>
      </c>
      <c r="D757" s="257"/>
      <c r="E757" s="258">
        <v>13.4</v>
      </c>
      <c r="F757" s="220"/>
      <c r="G757" s="220"/>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395</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3" x14ac:dyDescent="0.25">
      <c r="A758" s="217"/>
      <c r="B758" s="218"/>
      <c r="C758" s="265" t="s">
        <v>999</v>
      </c>
      <c r="D758" s="257"/>
      <c r="E758" s="258">
        <v>12.2</v>
      </c>
      <c r="F758" s="220"/>
      <c r="G758" s="220"/>
      <c r="H758" s="220"/>
      <c r="I758" s="220"/>
      <c r="J758" s="220"/>
      <c r="K758" s="220"/>
      <c r="L758" s="220"/>
      <c r="M758" s="220"/>
      <c r="N758" s="219"/>
      <c r="O758" s="219"/>
      <c r="P758" s="219"/>
      <c r="Q758" s="219"/>
      <c r="R758" s="220"/>
      <c r="S758" s="220"/>
      <c r="T758" s="220"/>
      <c r="U758" s="220"/>
      <c r="V758" s="220"/>
      <c r="W758" s="220"/>
      <c r="X758" s="220"/>
      <c r="Y758" s="220"/>
      <c r="Z758" s="210"/>
      <c r="AA758" s="210"/>
      <c r="AB758" s="210"/>
      <c r="AC758" s="210"/>
      <c r="AD758" s="210"/>
      <c r="AE758" s="210"/>
      <c r="AF758" s="210"/>
      <c r="AG758" s="210" t="s">
        <v>395</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3" x14ac:dyDescent="0.25">
      <c r="A759" s="217"/>
      <c r="B759" s="218"/>
      <c r="C759" s="265" t="s">
        <v>1000</v>
      </c>
      <c r="D759" s="257"/>
      <c r="E759" s="258">
        <v>13.1</v>
      </c>
      <c r="F759" s="220"/>
      <c r="G759" s="220"/>
      <c r="H759" s="220"/>
      <c r="I759" s="220"/>
      <c r="J759" s="220"/>
      <c r="K759" s="220"/>
      <c r="L759" s="220"/>
      <c r="M759" s="220"/>
      <c r="N759" s="219"/>
      <c r="O759" s="219"/>
      <c r="P759" s="219"/>
      <c r="Q759" s="219"/>
      <c r="R759" s="220"/>
      <c r="S759" s="220"/>
      <c r="T759" s="220"/>
      <c r="U759" s="220"/>
      <c r="V759" s="220"/>
      <c r="W759" s="220"/>
      <c r="X759" s="220"/>
      <c r="Y759" s="220"/>
      <c r="Z759" s="210"/>
      <c r="AA759" s="210"/>
      <c r="AB759" s="210"/>
      <c r="AC759" s="210"/>
      <c r="AD759" s="210"/>
      <c r="AE759" s="210"/>
      <c r="AF759" s="210"/>
      <c r="AG759" s="210" t="s">
        <v>395</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3" x14ac:dyDescent="0.25">
      <c r="A760" s="217"/>
      <c r="B760" s="218"/>
      <c r="C760" s="265" t="s">
        <v>1001</v>
      </c>
      <c r="D760" s="257"/>
      <c r="E760" s="258">
        <v>6</v>
      </c>
      <c r="F760" s="220"/>
      <c r="G760" s="220"/>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395</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3" x14ac:dyDescent="0.25">
      <c r="A761" s="217"/>
      <c r="B761" s="218"/>
      <c r="C761" s="265" t="s">
        <v>1002</v>
      </c>
      <c r="D761" s="257"/>
      <c r="E761" s="258">
        <v>7.8</v>
      </c>
      <c r="F761" s="220"/>
      <c r="G761" s="220"/>
      <c r="H761" s="220"/>
      <c r="I761" s="220"/>
      <c r="J761" s="220"/>
      <c r="K761" s="220"/>
      <c r="L761" s="220"/>
      <c r="M761" s="220"/>
      <c r="N761" s="219"/>
      <c r="O761" s="219"/>
      <c r="P761" s="219"/>
      <c r="Q761" s="219"/>
      <c r="R761" s="220"/>
      <c r="S761" s="220"/>
      <c r="T761" s="220"/>
      <c r="U761" s="220"/>
      <c r="V761" s="220"/>
      <c r="W761" s="220"/>
      <c r="X761" s="220"/>
      <c r="Y761" s="220"/>
      <c r="Z761" s="210"/>
      <c r="AA761" s="210"/>
      <c r="AB761" s="210"/>
      <c r="AC761" s="210"/>
      <c r="AD761" s="210"/>
      <c r="AE761" s="210"/>
      <c r="AF761" s="210"/>
      <c r="AG761" s="210" t="s">
        <v>395</v>
      </c>
      <c r="AH761" s="210">
        <v>0</v>
      </c>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3" x14ac:dyDescent="0.25">
      <c r="A762" s="217"/>
      <c r="B762" s="218"/>
      <c r="C762" s="265" t="s">
        <v>1003</v>
      </c>
      <c r="D762" s="257"/>
      <c r="E762" s="258">
        <v>16</v>
      </c>
      <c r="F762" s="220"/>
      <c r="G762" s="220"/>
      <c r="H762" s="220"/>
      <c r="I762" s="220"/>
      <c r="J762" s="220"/>
      <c r="K762" s="220"/>
      <c r="L762" s="220"/>
      <c r="M762" s="220"/>
      <c r="N762" s="219"/>
      <c r="O762" s="219"/>
      <c r="P762" s="219"/>
      <c r="Q762" s="219"/>
      <c r="R762" s="220"/>
      <c r="S762" s="220"/>
      <c r="T762" s="220"/>
      <c r="U762" s="220"/>
      <c r="V762" s="220"/>
      <c r="W762" s="220"/>
      <c r="X762" s="220"/>
      <c r="Y762" s="220"/>
      <c r="Z762" s="210"/>
      <c r="AA762" s="210"/>
      <c r="AB762" s="210"/>
      <c r="AC762" s="210"/>
      <c r="AD762" s="210"/>
      <c r="AE762" s="210"/>
      <c r="AF762" s="210"/>
      <c r="AG762" s="210" t="s">
        <v>395</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3" x14ac:dyDescent="0.25">
      <c r="A763" s="217"/>
      <c r="B763" s="218"/>
      <c r="C763" s="265" t="s">
        <v>1004</v>
      </c>
      <c r="D763" s="257"/>
      <c r="E763" s="258">
        <v>9.1999999999999993</v>
      </c>
      <c r="F763" s="220"/>
      <c r="G763" s="220"/>
      <c r="H763" s="220"/>
      <c r="I763" s="220"/>
      <c r="J763" s="220"/>
      <c r="K763" s="220"/>
      <c r="L763" s="220"/>
      <c r="M763" s="220"/>
      <c r="N763" s="219"/>
      <c r="O763" s="219"/>
      <c r="P763" s="219"/>
      <c r="Q763" s="219"/>
      <c r="R763" s="220"/>
      <c r="S763" s="220"/>
      <c r="T763" s="220"/>
      <c r="U763" s="220"/>
      <c r="V763" s="220"/>
      <c r="W763" s="220"/>
      <c r="X763" s="220"/>
      <c r="Y763" s="220"/>
      <c r="Z763" s="210"/>
      <c r="AA763" s="210"/>
      <c r="AB763" s="210"/>
      <c r="AC763" s="210"/>
      <c r="AD763" s="210"/>
      <c r="AE763" s="210"/>
      <c r="AF763" s="210"/>
      <c r="AG763" s="210" t="s">
        <v>395</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1" x14ac:dyDescent="0.25">
      <c r="A764" s="242">
        <v>121</v>
      </c>
      <c r="B764" s="243" t="s">
        <v>1005</v>
      </c>
      <c r="C764" s="253" t="s">
        <v>1006</v>
      </c>
      <c r="D764" s="244" t="s">
        <v>407</v>
      </c>
      <c r="E764" s="245">
        <v>428.04</v>
      </c>
      <c r="F764" s="246"/>
      <c r="G764" s="247">
        <f>ROUND(E764*F764,2)</f>
        <v>0</v>
      </c>
      <c r="H764" s="246"/>
      <c r="I764" s="247">
        <f>ROUND(E764*H764,2)</f>
        <v>0</v>
      </c>
      <c r="J764" s="246"/>
      <c r="K764" s="247">
        <f>ROUND(E764*J764,2)</f>
        <v>0</v>
      </c>
      <c r="L764" s="247">
        <v>12</v>
      </c>
      <c r="M764" s="247">
        <f>G764*(1+L764/100)</f>
        <v>0</v>
      </c>
      <c r="N764" s="245">
        <v>0</v>
      </c>
      <c r="O764" s="245">
        <f>ROUND(E764*N764,2)</f>
        <v>0</v>
      </c>
      <c r="P764" s="245">
        <v>0</v>
      </c>
      <c r="Q764" s="245">
        <f>ROUND(E764*P764,2)</f>
        <v>0</v>
      </c>
      <c r="R764" s="247" t="s">
        <v>961</v>
      </c>
      <c r="S764" s="247" t="s">
        <v>292</v>
      </c>
      <c r="T764" s="248" t="s">
        <v>439</v>
      </c>
      <c r="U764" s="220">
        <v>0.15</v>
      </c>
      <c r="V764" s="220">
        <f>ROUND(E764*U764,2)</f>
        <v>64.209999999999994</v>
      </c>
      <c r="W764" s="220"/>
      <c r="X764" s="220" t="s">
        <v>326</v>
      </c>
      <c r="Y764" s="220" t="s">
        <v>295</v>
      </c>
      <c r="Z764" s="210"/>
      <c r="AA764" s="210"/>
      <c r="AB764" s="210"/>
      <c r="AC764" s="210"/>
      <c r="AD764" s="210"/>
      <c r="AE764" s="210"/>
      <c r="AF764" s="210"/>
      <c r="AG764" s="210" t="s">
        <v>692</v>
      </c>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1" x14ac:dyDescent="0.25">
      <c r="A765" s="232">
        <v>122</v>
      </c>
      <c r="B765" s="233" t="s">
        <v>1007</v>
      </c>
      <c r="C765" s="250" t="s">
        <v>1008</v>
      </c>
      <c r="D765" s="234" t="s">
        <v>407</v>
      </c>
      <c r="E765" s="235">
        <v>108.8</v>
      </c>
      <c r="F765" s="236"/>
      <c r="G765" s="237">
        <f>ROUND(E765*F765,2)</f>
        <v>0</v>
      </c>
      <c r="H765" s="236"/>
      <c r="I765" s="237">
        <f>ROUND(E765*H765,2)</f>
        <v>0</v>
      </c>
      <c r="J765" s="236"/>
      <c r="K765" s="237">
        <f>ROUND(E765*J765,2)</f>
        <v>0</v>
      </c>
      <c r="L765" s="237">
        <v>12</v>
      </c>
      <c r="M765" s="237">
        <f>G765*(1+L765/100)</f>
        <v>0</v>
      </c>
      <c r="N765" s="235">
        <v>3.0000000000000001E-3</v>
      </c>
      <c r="O765" s="235">
        <f>ROUND(E765*N765,2)</f>
        <v>0.33</v>
      </c>
      <c r="P765" s="235">
        <v>0</v>
      </c>
      <c r="Q765" s="235">
        <f>ROUND(E765*P765,2)</f>
        <v>0</v>
      </c>
      <c r="R765" s="237" t="s">
        <v>961</v>
      </c>
      <c r="S765" s="237" t="s">
        <v>292</v>
      </c>
      <c r="T765" s="238" t="s">
        <v>439</v>
      </c>
      <c r="U765" s="220">
        <v>0.28000000000000003</v>
      </c>
      <c r="V765" s="220">
        <f>ROUND(E765*U765,2)</f>
        <v>30.46</v>
      </c>
      <c r="W765" s="220"/>
      <c r="X765" s="220" t="s">
        <v>326</v>
      </c>
      <c r="Y765" s="220" t="s">
        <v>295</v>
      </c>
      <c r="Z765" s="210"/>
      <c r="AA765" s="210"/>
      <c r="AB765" s="210"/>
      <c r="AC765" s="210"/>
      <c r="AD765" s="210"/>
      <c r="AE765" s="210"/>
      <c r="AF765" s="210"/>
      <c r="AG765" s="210" t="s">
        <v>692</v>
      </c>
      <c r="AH765" s="210"/>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2" x14ac:dyDescent="0.25">
      <c r="A766" s="217"/>
      <c r="B766" s="218"/>
      <c r="C766" s="265" t="s">
        <v>907</v>
      </c>
      <c r="D766" s="257"/>
      <c r="E766" s="258">
        <v>108.8</v>
      </c>
      <c r="F766" s="220"/>
      <c r="G766" s="220"/>
      <c r="H766" s="220"/>
      <c r="I766" s="220"/>
      <c r="J766" s="220"/>
      <c r="K766" s="220"/>
      <c r="L766" s="220"/>
      <c r="M766" s="220"/>
      <c r="N766" s="219"/>
      <c r="O766" s="219"/>
      <c r="P766" s="219"/>
      <c r="Q766" s="219"/>
      <c r="R766" s="220"/>
      <c r="S766" s="220"/>
      <c r="T766" s="220"/>
      <c r="U766" s="220"/>
      <c r="V766" s="220"/>
      <c r="W766" s="220"/>
      <c r="X766" s="220"/>
      <c r="Y766" s="220"/>
      <c r="Z766" s="210"/>
      <c r="AA766" s="210"/>
      <c r="AB766" s="210"/>
      <c r="AC766" s="210"/>
      <c r="AD766" s="210"/>
      <c r="AE766" s="210"/>
      <c r="AF766" s="210"/>
      <c r="AG766" s="210" t="s">
        <v>395</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1" x14ac:dyDescent="0.25">
      <c r="A767" s="232">
        <v>123</v>
      </c>
      <c r="B767" s="233" t="s">
        <v>1009</v>
      </c>
      <c r="C767" s="250" t="s">
        <v>1010</v>
      </c>
      <c r="D767" s="234" t="s">
        <v>407</v>
      </c>
      <c r="E767" s="235">
        <v>445</v>
      </c>
      <c r="F767" s="236"/>
      <c r="G767" s="237">
        <f>ROUND(E767*F767,2)</f>
        <v>0</v>
      </c>
      <c r="H767" s="236"/>
      <c r="I767" s="237">
        <f>ROUND(E767*H767,2)</f>
        <v>0</v>
      </c>
      <c r="J767" s="236"/>
      <c r="K767" s="237">
        <f>ROUND(E767*J767,2)</f>
        <v>0</v>
      </c>
      <c r="L767" s="237">
        <v>12</v>
      </c>
      <c r="M767" s="237">
        <f>G767*(1+L767/100)</f>
        <v>0</v>
      </c>
      <c r="N767" s="235">
        <v>3.3E-4</v>
      </c>
      <c r="O767" s="235">
        <f>ROUND(E767*N767,2)</f>
        <v>0.15</v>
      </c>
      <c r="P767" s="235">
        <v>0</v>
      </c>
      <c r="Q767" s="235">
        <f>ROUND(E767*P767,2)</f>
        <v>0</v>
      </c>
      <c r="R767" s="237" t="s">
        <v>961</v>
      </c>
      <c r="S767" s="237" t="s">
        <v>439</v>
      </c>
      <c r="T767" s="238" t="s">
        <v>439</v>
      </c>
      <c r="U767" s="220">
        <v>0.16</v>
      </c>
      <c r="V767" s="220">
        <f>ROUND(E767*U767,2)</f>
        <v>71.2</v>
      </c>
      <c r="W767" s="220"/>
      <c r="X767" s="220" t="s">
        <v>326</v>
      </c>
      <c r="Y767" s="220" t="s">
        <v>295</v>
      </c>
      <c r="Z767" s="210"/>
      <c r="AA767" s="210"/>
      <c r="AB767" s="210"/>
      <c r="AC767" s="210"/>
      <c r="AD767" s="210"/>
      <c r="AE767" s="210"/>
      <c r="AF767" s="210"/>
      <c r="AG767" s="210" t="s">
        <v>692</v>
      </c>
      <c r="AH767" s="210"/>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2" x14ac:dyDescent="0.25">
      <c r="A768" s="217"/>
      <c r="B768" s="218"/>
      <c r="C768" s="265" t="s">
        <v>1011</v>
      </c>
      <c r="D768" s="257"/>
      <c r="E768" s="258">
        <v>183</v>
      </c>
      <c r="F768" s="220"/>
      <c r="G768" s="220"/>
      <c r="H768" s="220"/>
      <c r="I768" s="220"/>
      <c r="J768" s="220"/>
      <c r="K768" s="220"/>
      <c r="L768" s="220"/>
      <c r="M768" s="220"/>
      <c r="N768" s="219"/>
      <c r="O768" s="219"/>
      <c r="P768" s="219"/>
      <c r="Q768" s="219"/>
      <c r="R768" s="220"/>
      <c r="S768" s="220"/>
      <c r="T768" s="220"/>
      <c r="U768" s="220"/>
      <c r="V768" s="220"/>
      <c r="W768" s="220"/>
      <c r="X768" s="220"/>
      <c r="Y768" s="220"/>
      <c r="Z768" s="210"/>
      <c r="AA768" s="210"/>
      <c r="AB768" s="210"/>
      <c r="AC768" s="210"/>
      <c r="AD768" s="210"/>
      <c r="AE768" s="210"/>
      <c r="AF768" s="210"/>
      <c r="AG768" s="210" t="s">
        <v>395</v>
      </c>
      <c r="AH768" s="210">
        <v>0</v>
      </c>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3" x14ac:dyDescent="0.25">
      <c r="A769" s="217"/>
      <c r="B769" s="218"/>
      <c r="C769" s="265" t="s">
        <v>1012</v>
      </c>
      <c r="D769" s="257"/>
      <c r="E769" s="258">
        <v>262</v>
      </c>
      <c r="F769" s="220"/>
      <c r="G769" s="220"/>
      <c r="H769" s="220"/>
      <c r="I769" s="220"/>
      <c r="J769" s="220"/>
      <c r="K769" s="220"/>
      <c r="L769" s="220"/>
      <c r="M769" s="220"/>
      <c r="N769" s="219"/>
      <c r="O769" s="219"/>
      <c r="P769" s="219"/>
      <c r="Q769" s="219"/>
      <c r="R769" s="220"/>
      <c r="S769" s="220"/>
      <c r="T769" s="220"/>
      <c r="U769" s="220"/>
      <c r="V769" s="220"/>
      <c r="W769" s="220"/>
      <c r="X769" s="220"/>
      <c r="Y769" s="220"/>
      <c r="Z769" s="210"/>
      <c r="AA769" s="210"/>
      <c r="AB769" s="210"/>
      <c r="AC769" s="210"/>
      <c r="AD769" s="210"/>
      <c r="AE769" s="210"/>
      <c r="AF769" s="210"/>
      <c r="AG769" s="210" t="s">
        <v>395</v>
      </c>
      <c r="AH769" s="210">
        <v>0</v>
      </c>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1" x14ac:dyDescent="0.25">
      <c r="A770" s="232">
        <v>124</v>
      </c>
      <c r="B770" s="233" t="s">
        <v>1013</v>
      </c>
      <c r="C770" s="250" t="s">
        <v>1014</v>
      </c>
      <c r="D770" s="234" t="s">
        <v>407</v>
      </c>
      <c r="E770" s="235">
        <v>445</v>
      </c>
      <c r="F770" s="236"/>
      <c r="G770" s="237">
        <f>ROUND(E770*F770,2)</f>
        <v>0</v>
      </c>
      <c r="H770" s="236"/>
      <c r="I770" s="237">
        <f>ROUND(E770*H770,2)</f>
        <v>0</v>
      </c>
      <c r="J770" s="236"/>
      <c r="K770" s="237">
        <f>ROUND(E770*J770,2)</f>
        <v>0</v>
      </c>
      <c r="L770" s="237">
        <v>12</v>
      </c>
      <c r="M770" s="237">
        <f>G770*(1+L770/100)</f>
        <v>0</v>
      </c>
      <c r="N770" s="235">
        <v>0</v>
      </c>
      <c r="O770" s="235">
        <f>ROUND(E770*N770,2)</f>
        <v>0</v>
      </c>
      <c r="P770" s="235">
        <v>0</v>
      </c>
      <c r="Q770" s="235">
        <f>ROUND(E770*P770,2)</f>
        <v>0</v>
      </c>
      <c r="R770" s="237" t="s">
        <v>961</v>
      </c>
      <c r="S770" s="237" t="s">
        <v>292</v>
      </c>
      <c r="T770" s="238" t="s">
        <v>439</v>
      </c>
      <c r="U770" s="220">
        <v>0.49</v>
      </c>
      <c r="V770" s="220">
        <f>ROUND(E770*U770,2)</f>
        <v>218.05</v>
      </c>
      <c r="W770" s="220"/>
      <c r="X770" s="220" t="s">
        <v>326</v>
      </c>
      <c r="Y770" s="220" t="s">
        <v>295</v>
      </c>
      <c r="Z770" s="210"/>
      <c r="AA770" s="210"/>
      <c r="AB770" s="210"/>
      <c r="AC770" s="210"/>
      <c r="AD770" s="210"/>
      <c r="AE770" s="210"/>
      <c r="AF770" s="210"/>
      <c r="AG770" s="210" t="s">
        <v>692</v>
      </c>
      <c r="AH770" s="210"/>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2" x14ac:dyDescent="0.25">
      <c r="A771" s="217"/>
      <c r="B771" s="218"/>
      <c r="C771" s="265" t="s">
        <v>1011</v>
      </c>
      <c r="D771" s="257"/>
      <c r="E771" s="258">
        <v>183</v>
      </c>
      <c r="F771" s="220"/>
      <c r="G771" s="220"/>
      <c r="H771" s="220"/>
      <c r="I771" s="220"/>
      <c r="J771" s="220"/>
      <c r="K771" s="220"/>
      <c r="L771" s="220"/>
      <c r="M771" s="220"/>
      <c r="N771" s="219"/>
      <c r="O771" s="219"/>
      <c r="P771" s="219"/>
      <c r="Q771" s="219"/>
      <c r="R771" s="220"/>
      <c r="S771" s="220"/>
      <c r="T771" s="220"/>
      <c r="U771" s="220"/>
      <c r="V771" s="220"/>
      <c r="W771" s="220"/>
      <c r="X771" s="220"/>
      <c r="Y771" s="220"/>
      <c r="Z771" s="210"/>
      <c r="AA771" s="210"/>
      <c r="AB771" s="210"/>
      <c r="AC771" s="210"/>
      <c r="AD771" s="210"/>
      <c r="AE771" s="210"/>
      <c r="AF771" s="210"/>
      <c r="AG771" s="210" t="s">
        <v>395</v>
      </c>
      <c r="AH771" s="210">
        <v>0</v>
      </c>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3" x14ac:dyDescent="0.25">
      <c r="A772" s="217"/>
      <c r="B772" s="218"/>
      <c r="C772" s="265" t="s">
        <v>1012</v>
      </c>
      <c r="D772" s="257"/>
      <c r="E772" s="258">
        <v>262</v>
      </c>
      <c r="F772" s="220"/>
      <c r="G772" s="220"/>
      <c r="H772" s="220"/>
      <c r="I772" s="220"/>
      <c r="J772" s="220"/>
      <c r="K772" s="220"/>
      <c r="L772" s="220"/>
      <c r="M772" s="220"/>
      <c r="N772" s="219"/>
      <c r="O772" s="219"/>
      <c r="P772" s="219"/>
      <c r="Q772" s="219"/>
      <c r="R772" s="220"/>
      <c r="S772" s="220"/>
      <c r="T772" s="220"/>
      <c r="U772" s="220"/>
      <c r="V772" s="220"/>
      <c r="W772" s="220"/>
      <c r="X772" s="220"/>
      <c r="Y772" s="220"/>
      <c r="Z772" s="210"/>
      <c r="AA772" s="210"/>
      <c r="AB772" s="210"/>
      <c r="AC772" s="210"/>
      <c r="AD772" s="210"/>
      <c r="AE772" s="210"/>
      <c r="AF772" s="210"/>
      <c r="AG772" s="210" t="s">
        <v>395</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1" x14ac:dyDescent="0.25">
      <c r="A773" s="242">
        <v>125</v>
      </c>
      <c r="B773" s="243" t="s">
        <v>1015</v>
      </c>
      <c r="C773" s="253" t="s">
        <v>1016</v>
      </c>
      <c r="D773" s="244" t="s">
        <v>407</v>
      </c>
      <c r="E773" s="245">
        <v>428.04</v>
      </c>
      <c r="F773" s="246"/>
      <c r="G773" s="247">
        <f>ROUND(E773*F773,2)</f>
        <v>0</v>
      </c>
      <c r="H773" s="246"/>
      <c r="I773" s="247">
        <f>ROUND(E773*H773,2)</f>
        <v>0</v>
      </c>
      <c r="J773" s="246"/>
      <c r="K773" s="247">
        <f>ROUND(E773*J773,2)</f>
        <v>0</v>
      </c>
      <c r="L773" s="247">
        <v>12</v>
      </c>
      <c r="M773" s="247">
        <f>G773*(1+L773/100)</f>
        <v>0</v>
      </c>
      <c r="N773" s="245">
        <v>1.0000000000000001E-5</v>
      </c>
      <c r="O773" s="245">
        <f>ROUND(E773*N773,2)</f>
        <v>0</v>
      </c>
      <c r="P773" s="245">
        <v>0</v>
      </c>
      <c r="Q773" s="245">
        <f>ROUND(E773*P773,2)</f>
        <v>0</v>
      </c>
      <c r="R773" s="247" t="s">
        <v>961</v>
      </c>
      <c r="S773" s="247" t="s">
        <v>292</v>
      </c>
      <c r="T773" s="248" t="s">
        <v>439</v>
      </c>
      <c r="U773" s="220">
        <v>7.0000000000000007E-2</v>
      </c>
      <c r="V773" s="220">
        <f>ROUND(E773*U773,2)</f>
        <v>29.96</v>
      </c>
      <c r="W773" s="220"/>
      <c r="X773" s="220" t="s">
        <v>326</v>
      </c>
      <c r="Y773" s="220" t="s">
        <v>295</v>
      </c>
      <c r="Z773" s="210"/>
      <c r="AA773" s="210"/>
      <c r="AB773" s="210"/>
      <c r="AC773" s="210"/>
      <c r="AD773" s="210"/>
      <c r="AE773" s="210"/>
      <c r="AF773" s="210"/>
      <c r="AG773" s="210" t="s">
        <v>692</v>
      </c>
      <c r="AH773" s="210"/>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1" x14ac:dyDescent="0.25">
      <c r="A774" s="232">
        <v>126</v>
      </c>
      <c r="B774" s="233" t="s">
        <v>1017</v>
      </c>
      <c r="C774" s="250" t="s">
        <v>1018</v>
      </c>
      <c r="D774" s="234" t="s">
        <v>465</v>
      </c>
      <c r="E774" s="235">
        <v>9.7183499999999992</v>
      </c>
      <c r="F774" s="236"/>
      <c r="G774" s="237">
        <f>ROUND(E774*F774,2)</f>
        <v>0</v>
      </c>
      <c r="H774" s="236"/>
      <c r="I774" s="237">
        <f>ROUND(E774*H774,2)</f>
        <v>0</v>
      </c>
      <c r="J774" s="236"/>
      <c r="K774" s="237">
        <f>ROUND(E774*J774,2)</f>
        <v>0</v>
      </c>
      <c r="L774" s="237">
        <v>12</v>
      </c>
      <c r="M774" s="237">
        <f>G774*(1+L774/100)</f>
        <v>0</v>
      </c>
      <c r="N774" s="235">
        <v>0</v>
      </c>
      <c r="O774" s="235">
        <f>ROUND(E774*N774,2)</f>
        <v>0</v>
      </c>
      <c r="P774" s="235">
        <v>0</v>
      </c>
      <c r="Q774" s="235">
        <f>ROUND(E774*P774,2)</f>
        <v>0</v>
      </c>
      <c r="R774" s="237" t="s">
        <v>961</v>
      </c>
      <c r="S774" s="237" t="s">
        <v>292</v>
      </c>
      <c r="T774" s="238" t="s">
        <v>439</v>
      </c>
      <c r="U774" s="220">
        <v>1.74</v>
      </c>
      <c r="V774" s="220">
        <f>ROUND(E774*U774,2)</f>
        <v>16.91</v>
      </c>
      <c r="W774" s="220"/>
      <c r="X774" s="220" t="s">
        <v>326</v>
      </c>
      <c r="Y774" s="220" t="s">
        <v>295</v>
      </c>
      <c r="Z774" s="210"/>
      <c r="AA774" s="210"/>
      <c r="AB774" s="210"/>
      <c r="AC774" s="210"/>
      <c r="AD774" s="210"/>
      <c r="AE774" s="210"/>
      <c r="AF774" s="210"/>
      <c r="AG774" s="210" t="s">
        <v>692</v>
      </c>
      <c r="AH774" s="210"/>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2" x14ac:dyDescent="0.25">
      <c r="A775" s="217"/>
      <c r="B775" s="218"/>
      <c r="C775" s="266" t="s">
        <v>939</v>
      </c>
      <c r="D775" s="263"/>
      <c r="E775" s="263"/>
      <c r="F775" s="263"/>
      <c r="G775" s="263"/>
      <c r="H775" s="220"/>
      <c r="I775" s="220"/>
      <c r="J775" s="220"/>
      <c r="K775" s="220"/>
      <c r="L775" s="220"/>
      <c r="M775" s="220"/>
      <c r="N775" s="219"/>
      <c r="O775" s="219"/>
      <c r="P775" s="219"/>
      <c r="Q775" s="219"/>
      <c r="R775" s="220"/>
      <c r="S775" s="220"/>
      <c r="T775" s="220"/>
      <c r="U775" s="220"/>
      <c r="V775" s="220"/>
      <c r="W775" s="220"/>
      <c r="X775" s="220"/>
      <c r="Y775" s="220"/>
      <c r="Z775" s="210"/>
      <c r="AA775" s="210"/>
      <c r="AB775" s="210"/>
      <c r="AC775" s="210"/>
      <c r="AD775" s="210"/>
      <c r="AE775" s="210"/>
      <c r="AF775" s="210"/>
      <c r="AG775" s="210" t="s">
        <v>467</v>
      </c>
      <c r="AH775" s="210"/>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x14ac:dyDescent="0.25">
      <c r="A776" s="225" t="s">
        <v>287</v>
      </c>
      <c r="B776" s="226" t="s">
        <v>217</v>
      </c>
      <c r="C776" s="249" t="s">
        <v>218</v>
      </c>
      <c r="D776" s="227"/>
      <c r="E776" s="228"/>
      <c r="F776" s="229"/>
      <c r="G776" s="229">
        <f>SUMIF(AG777:AG782,"&lt;&gt;NOR",G777:G782)</f>
        <v>0</v>
      </c>
      <c r="H776" s="229"/>
      <c r="I776" s="229">
        <f>SUM(I777:I782)</f>
        <v>0</v>
      </c>
      <c r="J776" s="229"/>
      <c r="K776" s="229">
        <f>SUM(K777:K782)</f>
        <v>0</v>
      </c>
      <c r="L776" s="229"/>
      <c r="M776" s="229">
        <f>SUM(M777:M782)</f>
        <v>0</v>
      </c>
      <c r="N776" s="228"/>
      <c r="O776" s="228">
        <f>SUM(O777:O782)</f>
        <v>1.06</v>
      </c>
      <c r="P776" s="228"/>
      <c r="Q776" s="228">
        <f>SUM(Q777:Q782)</f>
        <v>0</v>
      </c>
      <c r="R776" s="229"/>
      <c r="S776" s="229"/>
      <c r="T776" s="230"/>
      <c r="U776" s="224"/>
      <c r="V776" s="224">
        <f>SUM(V777:V782)</f>
        <v>33.51</v>
      </c>
      <c r="W776" s="224"/>
      <c r="X776" s="224"/>
      <c r="Y776" s="224"/>
      <c r="AG776" t="s">
        <v>288</v>
      </c>
    </row>
    <row r="777" spans="1:60" ht="20.399999999999999" outlineLevel="1" x14ac:dyDescent="0.25">
      <c r="A777" s="232">
        <v>127</v>
      </c>
      <c r="B777" s="233" t="s">
        <v>1019</v>
      </c>
      <c r="C777" s="250" t="s">
        <v>1020</v>
      </c>
      <c r="D777" s="234" t="s">
        <v>407</v>
      </c>
      <c r="E777" s="235">
        <v>71.808000000000007</v>
      </c>
      <c r="F777" s="236"/>
      <c r="G777" s="237">
        <f>ROUND(E777*F777,2)</f>
        <v>0</v>
      </c>
      <c r="H777" s="236"/>
      <c r="I777" s="237">
        <f>ROUND(E777*H777,2)</f>
        <v>0</v>
      </c>
      <c r="J777" s="236"/>
      <c r="K777" s="237">
        <f>ROUND(E777*J777,2)</f>
        <v>0</v>
      </c>
      <c r="L777" s="237">
        <v>12</v>
      </c>
      <c r="M777" s="237">
        <f>G777*(1+L777/100)</f>
        <v>0</v>
      </c>
      <c r="N777" s="235">
        <v>1.47E-2</v>
      </c>
      <c r="O777" s="235">
        <f>ROUND(E777*N777,2)</f>
        <v>1.06</v>
      </c>
      <c r="P777" s="235">
        <v>0</v>
      </c>
      <c r="Q777" s="235">
        <f>ROUND(E777*P777,2)</f>
        <v>0</v>
      </c>
      <c r="R777" s="237" t="s">
        <v>606</v>
      </c>
      <c r="S777" s="237" t="s">
        <v>292</v>
      </c>
      <c r="T777" s="238" t="s">
        <v>439</v>
      </c>
      <c r="U777" s="220">
        <v>0</v>
      </c>
      <c r="V777" s="220">
        <f>ROUND(E777*U777,2)</f>
        <v>0</v>
      </c>
      <c r="W777" s="220"/>
      <c r="X777" s="220" t="s">
        <v>607</v>
      </c>
      <c r="Y777" s="220" t="s">
        <v>295</v>
      </c>
      <c r="Z777" s="210"/>
      <c r="AA777" s="210"/>
      <c r="AB777" s="210"/>
      <c r="AC777" s="210"/>
      <c r="AD777" s="210"/>
      <c r="AE777" s="210"/>
      <c r="AF777" s="210"/>
      <c r="AG777" s="210" t="s">
        <v>608</v>
      </c>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2" x14ac:dyDescent="0.25">
      <c r="A778" s="217"/>
      <c r="B778" s="218"/>
      <c r="C778" s="265" t="s">
        <v>1021</v>
      </c>
      <c r="D778" s="257"/>
      <c r="E778" s="258">
        <v>71.808000000000007</v>
      </c>
      <c r="F778" s="220"/>
      <c r="G778" s="220"/>
      <c r="H778" s="220"/>
      <c r="I778" s="220"/>
      <c r="J778" s="220"/>
      <c r="K778" s="220"/>
      <c r="L778" s="220"/>
      <c r="M778" s="220"/>
      <c r="N778" s="219"/>
      <c r="O778" s="219"/>
      <c r="P778" s="219"/>
      <c r="Q778" s="219"/>
      <c r="R778" s="220"/>
      <c r="S778" s="220"/>
      <c r="T778" s="220"/>
      <c r="U778" s="220"/>
      <c r="V778" s="220"/>
      <c r="W778" s="220"/>
      <c r="X778" s="220"/>
      <c r="Y778" s="220"/>
      <c r="Z778" s="210"/>
      <c r="AA778" s="210"/>
      <c r="AB778" s="210"/>
      <c r="AC778" s="210"/>
      <c r="AD778" s="210"/>
      <c r="AE778" s="210"/>
      <c r="AF778" s="210"/>
      <c r="AG778" s="210" t="s">
        <v>395</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1" x14ac:dyDescent="0.25">
      <c r="A779" s="232">
        <v>128</v>
      </c>
      <c r="B779" s="233" t="s">
        <v>1022</v>
      </c>
      <c r="C779" s="250" t="s">
        <v>1023</v>
      </c>
      <c r="D779" s="234" t="s">
        <v>407</v>
      </c>
      <c r="E779" s="235">
        <v>65.28</v>
      </c>
      <c r="F779" s="236"/>
      <c r="G779" s="237">
        <f>ROUND(E779*F779,2)</f>
        <v>0</v>
      </c>
      <c r="H779" s="236"/>
      <c r="I779" s="237">
        <f>ROUND(E779*H779,2)</f>
        <v>0</v>
      </c>
      <c r="J779" s="236"/>
      <c r="K779" s="237">
        <f>ROUND(E779*J779,2)</f>
        <v>0</v>
      </c>
      <c r="L779" s="237">
        <v>12</v>
      </c>
      <c r="M779" s="237">
        <f>G779*(1+L779/100)</f>
        <v>0</v>
      </c>
      <c r="N779" s="235">
        <v>2.0000000000000002E-5</v>
      </c>
      <c r="O779" s="235">
        <f>ROUND(E779*N779,2)</f>
        <v>0</v>
      </c>
      <c r="P779" s="235">
        <v>0</v>
      </c>
      <c r="Q779" s="235">
        <f>ROUND(E779*P779,2)</f>
        <v>0</v>
      </c>
      <c r="R779" s="237" t="s">
        <v>1024</v>
      </c>
      <c r="S779" s="237" t="s">
        <v>292</v>
      </c>
      <c r="T779" s="238" t="s">
        <v>439</v>
      </c>
      <c r="U779" s="220">
        <v>0.48499999999999999</v>
      </c>
      <c r="V779" s="220">
        <f>ROUND(E779*U779,2)</f>
        <v>31.66</v>
      </c>
      <c r="W779" s="220"/>
      <c r="X779" s="220" t="s">
        <v>326</v>
      </c>
      <c r="Y779" s="220" t="s">
        <v>295</v>
      </c>
      <c r="Z779" s="210"/>
      <c r="AA779" s="210"/>
      <c r="AB779" s="210"/>
      <c r="AC779" s="210"/>
      <c r="AD779" s="210"/>
      <c r="AE779" s="210"/>
      <c r="AF779" s="210"/>
      <c r="AG779" s="210" t="s">
        <v>692</v>
      </c>
      <c r="AH779" s="210"/>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2" x14ac:dyDescent="0.25">
      <c r="A780" s="217"/>
      <c r="B780" s="218"/>
      <c r="C780" s="265" t="s">
        <v>1025</v>
      </c>
      <c r="D780" s="257"/>
      <c r="E780" s="258">
        <v>65.28</v>
      </c>
      <c r="F780" s="220"/>
      <c r="G780" s="220"/>
      <c r="H780" s="220"/>
      <c r="I780" s="220"/>
      <c r="J780" s="220"/>
      <c r="K780" s="220"/>
      <c r="L780" s="220"/>
      <c r="M780" s="220"/>
      <c r="N780" s="219"/>
      <c r="O780" s="219"/>
      <c r="P780" s="219"/>
      <c r="Q780" s="219"/>
      <c r="R780" s="220"/>
      <c r="S780" s="220"/>
      <c r="T780" s="220"/>
      <c r="U780" s="220"/>
      <c r="V780" s="220"/>
      <c r="W780" s="220"/>
      <c r="X780" s="220"/>
      <c r="Y780" s="220"/>
      <c r="Z780" s="210"/>
      <c r="AA780" s="210"/>
      <c r="AB780" s="210"/>
      <c r="AC780" s="210"/>
      <c r="AD780" s="210"/>
      <c r="AE780" s="210"/>
      <c r="AF780" s="210"/>
      <c r="AG780" s="210" t="s">
        <v>395</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5">
      <c r="A781" s="232">
        <v>129</v>
      </c>
      <c r="B781" s="233" t="s">
        <v>1026</v>
      </c>
      <c r="C781" s="250" t="s">
        <v>1027</v>
      </c>
      <c r="D781" s="234" t="s">
        <v>465</v>
      </c>
      <c r="E781" s="235">
        <v>1.05688</v>
      </c>
      <c r="F781" s="236"/>
      <c r="G781" s="237">
        <f>ROUND(E781*F781,2)</f>
        <v>0</v>
      </c>
      <c r="H781" s="236"/>
      <c r="I781" s="237">
        <f>ROUND(E781*H781,2)</f>
        <v>0</v>
      </c>
      <c r="J781" s="236"/>
      <c r="K781" s="237">
        <f>ROUND(E781*J781,2)</f>
        <v>0</v>
      </c>
      <c r="L781" s="237">
        <v>12</v>
      </c>
      <c r="M781" s="237">
        <f>G781*(1+L781/100)</f>
        <v>0</v>
      </c>
      <c r="N781" s="235">
        <v>0</v>
      </c>
      <c r="O781" s="235">
        <f>ROUND(E781*N781,2)</f>
        <v>0</v>
      </c>
      <c r="P781" s="235">
        <v>0</v>
      </c>
      <c r="Q781" s="235">
        <f>ROUND(E781*P781,2)</f>
        <v>0</v>
      </c>
      <c r="R781" s="237" t="s">
        <v>1024</v>
      </c>
      <c r="S781" s="237" t="s">
        <v>292</v>
      </c>
      <c r="T781" s="238" t="s">
        <v>439</v>
      </c>
      <c r="U781" s="220">
        <v>1.7509999999999999</v>
      </c>
      <c r="V781" s="220">
        <f>ROUND(E781*U781,2)</f>
        <v>1.85</v>
      </c>
      <c r="W781" s="220"/>
      <c r="X781" s="220" t="s">
        <v>326</v>
      </c>
      <c r="Y781" s="220" t="s">
        <v>295</v>
      </c>
      <c r="Z781" s="210"/>
      <c r="AA781" s="210"/>
      <c r="AB781" s="210"/>
      <c r="AC781" s="210"/>
      <c r="AD781" s="210"/>
      <c r="AE781" s="210"/>
      <c r="AF781" s="210"/>
      <c r="AG781" s="210" t="s">
        <v>692</v>
      </c>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2" x14ac:dyDescent="0.25">
      <c r="A782" s="217"/>
      <c r="B782" s="218"/>
      <c r="C782" s="266" t="s">
        <v>939</v>
      </c>
      <c r="D782" s="263"/>
      <c r="E782" s="263"/>
      <c r="F782" s="263"/>
      <c r="G782" s="263"/>
      <c r="H782" s="220"/>
      <c r="I782" s="220"/>
      <c r="J782" s="220"/>
      <c r="K782" s="220"/>
      <c r="L782" s="220"/>
      <c r="M782" s="220"/>
      <c r="N782" s="219"/>
      <c r="O782" s="219"/>
      <c r="P782" s="219"/>
      <c r="Q782" s="219"/>
      <c r="R782" s="220"/>
      <c r="S782" s="220"/>
      <c r="T782" s="220"/>
      <c r="U782" s="220"/>
      <c r="V782" s="220"/>
      <c r="W782" s="220"/>
      <c r="X782" s="220"/>
      <c r="Y782" s="220"/>
      <c r="Z782" s="210"/>
      <c r="AA782" s="210"/>
      <c r="AB782" s="210"/>
      <c r="AC782" s="210"/>
      <c r="AD782" s="210"/>
      <c r="AE782" s="210"/>
      <c r="AF782" s="210"/>
      <c r="AG782" s="210" t="s">
        <v>467</v>
      </c>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x14ac:dyDescent="0.25">
      <c r="A783" s="225" t="s">
        <v>287</v>
      </c>
      <c r="B783" s="226" t="s">
        <v>219</v>
      </c>
      <c r="C783" s="249" t="s">
        <v>220</v>
      </c>
      <c r="D783" s="227"/>
      <c r="E783" s="228"/>
      <c r="F783" s="229"/>
      <c r="G783" s="229">
        <f>SUMIF(AG784:AG791,"&lt;&gt;NOR",G784:G791)</f>
        <v>0</v>
      </c>
      <c r="H783" s="229"/>
      <c r="I783" s="229">
        <f>SUM(I784:I791)</f>
        <v>0</v>
      </c>
      <c r="J783" s="229"/>
      <c r="K783" s="229">
        <f>SUM(K784:K791)</f>
        <v>0</v>
      </c>
      <c r="L783" s="229"/>
      <c r="M783" s="229">
        <f>SUM(M784:M791)</f>
        <v>0</v>
      </c>
      <c r="N783" s="228"/>
      <c r="O783" s="228">
        <f>SUM(O784:O791)</f>
        <v>0.01</v>
      </c>
      <c r="P783" s="228"/>
      <c r="Q783" s="228">
        <f>SUM(Q784:Q791)</f>
        <v>0</v>
      </c>
      <c r="R783" s="229"/>
      <c r="S783" s="229"/>
      <c r="T783" s="230"/>
      <c r="U783" s="224"/>
      <c r="V783" s="224">
        <f>SUM(V784:V791)</f>
        <v>1.31</v>
      </c>
      <c r="W783" s="224"/>
      <c r="X783" s="224"/>
      <c r="Y783" s="224"/>
      <c r="AG783" t="s">
        <v>288</v>
      </c>
    </row>
    <row r="784" spans="1:60" outlineLevel="1" x14ac:dyDescent="0.25">
      <c r="A784" s="232">
        <v>130</v>
      </c>
      <c r="B784" s="233" t="s">
        <v>1028</v>
      </c>
      <c r="C784" s="250" t="s">
        <v>1029</v>
      </c>
      <c r="D784" s="234" t="s">
        <v>389</v>
      </c>
      <c r="E784" s="235">
        <v>4.2</v>
      </c>
      <c r="F784" s="236"/>
      <c r="G784" s="237">
        <f>ROUND(E784*F784,2)</f>
        <v>0</v>
      </c>
      <c r="H784" s="236"/>
      <c r="I784" s="237">
        <f>ROUND(E784*H784,2)</f>
        <v>0</v>
      </c>
      <c r="J784" s="236"/>
      <c r="K784" s="237">
        <f>ROUND(E784*J784,2)</f>
        <v>0</v>
      </c>
      <c r="L784" s="237">
        <v>12</v>
      </c>
      <c r="M784" s="237">
        <f>G784*(1+L784/100)</f>
        <v>0</v>
      </c>
      <c r="N784" s="235">
        <v>3.2299999999999998E-3</v>
      </c>
      <c r="O784" s="235">
        <f>ROUND(E784*N784,2)</f>
        <v>0.01</v>
      </c>
      <c r="P784" s="235">
        <v>0</v>
      </c>
      <c r="Q784" s="235">
        <f>ROUND(E784*P784,2)</f>
        <v>0</v>
      </c>
      <c r="R784" s="237" t="s">
        <v>1030</v>
      </c>
      <c r="S784" s="237" t="s">
        <v>292</v>
      </c>
      <c r="T784" s="238" t="s">
        <v>439</v>
      </c>
      <c r="U784" s="220">
        <v>0.28699999999999998</v>
      </c>
      <c r="V784" s="220">
        <f>ROUND(E784*U784,2)</f>
        <v>1.21</v>
      </c>
      <c r="W784" s="220"/>
      <c r="X784" s="220" t="s">
        <v>326</v>
      </c>
      <c r="Y784" s="220" t="s">
        <v>295</v>
      </c>
      <c r="Z784" s="210"/>
      <c r="AA784" s="210"/>
      <c r="AB784" s="210"/>
      <c r="AC784" s="210"/>
      <c r="AD784" s="210"/>
      <c r="AE784" s="210"/>
      <c r="AF784" s="210"/>
      <c r="AG784" s="210" t="s">
        <v>692</v>
      </c>
      <c r="AH784" s="210"/>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2" x14ac:dyDescent="0.25">
      <c r="A785" s="217"/>
      <c r="B785" s="218"/>
      <c r="C785" s="265" t="s">
        <v>1031</v>
      </c>
      <c r="D785" s="257"/>
      <c r="E785" s="258">
        <v>3.3</v>
      </c>
      <c r="F785" s="220"/>
      <c r="G785" s="220"/>
      <c r="H785" s="220"/>
      <c r="I785" s="220"/>
      <c r="J785" s="220"/>
      <c r="K785" s="220"/>
      <c r="L785" s="220"/>
      <c r="M785" s="220"/>
      <c r="N785" s="219"/>
      <c r="O785" s="219"/>
      <c r="P785" s="219"/>
      <c r="Q785" s="219"/>
      <c r="R785" s="220"/>
      <c r="S785" s="220"/>
      <c r="T785" s="220"/>
      <c r="U785" s="220"/>
      <c r="V785" s="220"/>
      <c r="W785" s="220"/>
      <c r="X785" s="220"/>
      <c r="Y785" s="220"/>
      <c r="Z785" s="210"/>
      <c r="AA785" s="210"/>
      <c r="AB785" s="210"/>
      <c r="AC785" s="210"/>
      <c r="AD785" s="210"/>
      <c r="AE785" s="210"/>
      <c r="AF785" s="210"/>
      <c r="AG785" s="210" t="s">
        <v>395</v>
      </c>
      <c r="AH785" s="210">
        <v>0</v>
      </c>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3" x14ac:dyDescent="0.25">
      <c r="A786" s="217"/>
      <c r="B786" s="218"/>
      <c r="C786" s="265" t="s">
        <v>1032</v>
      </c>
      <c r="D786" s="257"/>
      <c r="E786" s="258">
        <v>0.9</v>
      </c>
      <c r="F786" s="220"/>
      <c r="G786" s="220"/>
      <c r="H786" s="220"/>
      <c r="I786" s="220"/>
      <c r="J786" s="220"/>
      <c r="K786" s="220"/>
      <c r="L786" s="220"/>
      <c r="M786" s="220"/>
      <c r="N786" s="219"/>
      <c r="O786" s="219"/>
      <c r="P786" s="219"/>
      <c r="Q786" s="219"/>
      <c r="R786" s="220"/>
      <c r="S786" s="220"/>
      <c r="T786" s="220"/>
      <c r="U786" s="220"/>
      <c r="V786" s="220"/>
      <c r="W786" s="220"/>
      <c r="X786" s="220"/>
      <c r="Y786" s="220"/>
      <c r="Z786" s="210"/>
      <c r="AA786" s="210"/>
      <c r="AB786" s="210"/>
      <c r="AC786" s="210"/>
      <c r="AD786" s="210"/>
      <c r="AE786" s="210"/>
      <c r="AF786" s="210"/>
      <c r="AG786" s="210" t="s">
        <v>395</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ht="20.399999999999999" outlineLevel="1" x14ac:dyDescent="0.25">
      <c r="A787" s="232">
        <v>131</v>
      </c>
      <c r="B787" s="233" t="s">
        <v>1033</v>
      </c>
      <c r="C787" s="250" t="s">
        <v>1034</v>
      </c>
      <c r="D787" s="234" t="s">
        <v>1035</v>
      </c>
      <c r="E787" s="235">
        <v>2</v>
      </c>
      <c r="F787" s="236"/>
      <c r="G787" s="237">
        <f>ROUND(E787*F787,2)</f>
        <v>0</v>
      </c>
      <c r="H787" s="236"/>
      <c r="I787" s="237">
        <f>ROUND(E787*H787,2)</f>
        <v>0</v>
      </c>
      <c r="J787" s="236"/>
      <c r="K787" s="237">
        <f>ROUND(E787*J787,2)</f>
        <v>0</v>
      </c>
      <c r="L787" s="237">
        <v>12</v>
      </c>
      <c r="M787" s="237">
        <f>G787*(1+L787/100)</f>
        <v>0</v>
      </c>
      <c r="N787" s="235">
        <v>0</v>
      </c>
      <c r="O787" s="235">
        <f>ROUND(E787*N787,2)</f>
        <v>0</v>
      </c>
      <c r="P787" s="235">
        <v>0</v>
      </c>
      <c r="Q787" s="235">
        <f>ROUND(E787*P787,2)</f>
        <v>0</v>
      </c>
      <c r="R787" s="237" t="s">
        <v>1030</v>
      </c>
      <c r="S787" s="237" t="s">
        <v>292</v>
      </c>
      <c r="T787" s="238" t="s">
        <v>439</v>
      </c>
      <c r="U787" s="220">
        <v>0.02</v>
      </c>
      <c r="V787" s="220">
        <f>ROUND(E787*U787,2)</f>
        <v>0.04</v>
      </c>
      <c r="W787" s="220"/>
      <c r="X787" s="220" t="s">
        <v>326</v>
      </c>
      <c r="Y787" s="220" t="s">
        <v>295</v>
      </c>
      <c r="Z787" s="210"/>
      <c r="AA787" s="210"/>
      <c r="AB787" s="210"/>
      <c r="AC787" s="210"/>
      <c r="AD787" s="210"/>
      <c r="AE787" s="210"/>
      <c r="AF787" s="210"/>
      <c r="AG787" s="210" t="s">
        <v>692</v>
      </c>
      <c r="AH787" s="210"/>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2" x14ac:dyDescent="0.25">
      <c r="A788" s="217"/>
      <c r="B788" s="218"/>
      <c r="C788" s="265" t="s">
        <v>1036</v>
      </c>
      <c r="D788" s="257"/>
      <c r="E788" s="258">
        <v>1</v>
      </c>
      <c r="F788" s="220"/>
      <c r="G788" s="220"/>
      <c r="H788" s="220"/>
      <c r="I788" s="220"/>
      <c r="J788" s="220"/>
      <c r="K788" s="220"/>
      <c r="L788" s="220"/>
      <c r="M788" s="220"/>
      <c r="N788" s="219"/>
      <c r="O788" s="219"/>
      <c r="P788" s="219"/>
      <c r="Q788" s="219"/>
      <c r="R788" s="220"/>
      <c r="S788" s="220"/>
      <c r="T788" s="220"/>
      <c r="U788" s="220"/>
      <c r="V788" s="220"/>
      <c r="W788" s="220"/>
      <c r="X788" s="220"/>
      <c r="Y788" s="220"/>
      <c r="Z788" s="210"/>
      <c r="AA788" s="210"/>
      <c r="AB788" s="210"/>
      <c r="AC788" s="210"/>
      <c r="AD788" s="210"/>
      <c r="AE788" s="210"/>
      <c r="AF788" s="210"/>
      <c r="AG788" s="210" t="s">
        <v>395</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3" x14ac:dyDescent="0.25">
      <c r="A789" s="217"/>
      <c r="B789" s="218"/>
      <c r="C789" s="265" t="s">
        <v>1037</v>
      </c>
      <c r="D789" s="257"/>
      <c r="E789" s="258">
        <v>1</v>
      </c>
      <c r="F789" s="220"/>
      <c r="G789" s="220"/>
      <c r="H789" s="220"/>
      <c r="I789" s="220"/>
      <c r="J789" s="220"/>
      <c r="K789" s="220"/>
      <c r="L789" s="220"/>
      <c r="M789" s="220"/>
      <c r="N789" s="219"/>
      <c r="O789" s="219"/>
      <c r="P789" s="219"/>
      <c r="Q789" s="219"/>
      <c r="R789" s="220"/>
      <c r="S789" s="220"/>
      <c r="T789" s="220"/>
      <c r="U789" s="220"/>
      <c r="V789" s="220"/>
      <c r="W789" s="220"/>
      <c r="X789" s="220"/>
      <c r="Y789" s="220"/>
      <c r="Z789" s="210"/>
      <c r="AA789" s="210"/>
      <c r="AB789" s="210"/>
      <c r="AC789" s="210"/>
      <c r="AD789" s="210"/>
      <c r="AE789" s="210"/>
      <c r="AF789" s="210"/>
      <c r="AG789" s="210" t="s">
        <v>395</v>
      </c>
      <c r="AH789" s="210">
        <v>0</v>
      </c>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1" x14ac:dyDescent="0.25">
      <c r="A790" s="232">
        <v>132</v>
      </c>
      <c r="B790" s="233" t="s">
        <v>1038</v>
      </c>
      <c r="C790" s="250" t="s">
        <v>1039</v>
      </c>
      <c r="D790" s="234" t="s">
        <v>465</v>
      </c>
      <c r="E790" s="235">
        <v>1.357E-2</v>
      </c>
      <c r="F790" s="236"/>
      <c r="G790" s="237">
        <f>ROUND(E790*F790,2)</f>
        <v>0</v>
      </c>
      <c r="H790" s="236"/>
      <c r="I790" s="237">
        <f>ROUND(E790*H790,2)</f>
        <v>0</v>
      </c>
      <c r="J790" s="236"/>
      <c r="K790" s="237">
        <f>ROUND(E790*J790,2)</f>
        <v>0</v>
      </c>
      <c r="L790" s="237">
        <v>12</v>
      </c>
      <c r="M790" s="237">
        <f>G790*(1+L790/100)</f>
        <v>0</v>
      </c>
      <c r="N790" s="235">
        <v>0</v>
      </c>
      <c r="O790" s="235">
        <f>ROUND(E790*N790,2)</f>
        <v>0</v>
      </c>
      <c r="P790" s="235">
        <v>0</v>
      </c>
      <c r="Q790" s="235">
        <f>ROUND(E790*P790,2)</f>
        <v>0</v>
      </c>
      <c r="R790" s="237" t="s">
        <v>1030</v>
      </c>
      <c r="S790" s="237" t="s">
        <v>292</v>
      </c>
      <c r="T790" s="238" t="s">
        <v>439</v>
      </c>
      <c r="U790" s="220">
        <v>4.7370000000000001</v>
      </c>
      <c r="V790" s="220">
        <f>ROUND(E790*U790,2)</f>
        <v>0.06</v>
      </c>
      <c r="W790" s="220"/>
      <c r="X790" s="220" t="s">
        <v>326</v>
      </c>
      <c r="Y790" s="220" t="s">
        <v>295</v>
      </c>
      <c r="Z790" s="210"/>
      <c r="AA790" s="210"/>
      <c r="AB790" s="210"/>
      <c r="AC790" s="210"/>
      <c r="AD790" s="210"/>
      <c r="AE790" s="210"/>
      <c r="AF790" s="210"/>
      <c r="AG790" s="210" t="s">
        <v>692</v>
      </c>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2" x14ac:dyDescent="0.25">
      <c r="A791" s="217"/>
      <c r="B791" s="218"/>
      <c r="C791" s="266" t="s">
        <v>939</v>
      </c>
      <c r="D791" s="263"/>
      <c r="E791" s="263"/>
      <c r="F791" s="263"/>
      <c r="G791" s="263"/>
      <c r="H791" s="220"/>
      <c r="I791" s="220"/>
      <c r="J791" s="220"/>
      <c r="K791" s="220"/>
      <c r="L791" s="220"/>
      <c r="M791" s="220"/>
      <c r="N791" s="219"/>
      <c r="O791" s="219"/>
      <c r="P791" s="219"/>
      <c r="Q791" s="219"/>
      <c r="R791" s="220"/>
      <c r="S791" s="220"/>
      <c r="T791" s="220"/>
      <c r="U791" s="220"/>
      <c r="V791" s="220"/>
      <c r="W791" s="220"/>
      <c r="X791" s="220"/>
      <c r="Y791" s="220"/>
      <c r="Z791" s="210"/>
      <c r="AA791" s="210"/>
      <c r="AB791" s="210"/>
      <c r="AC791" s="210"/>
      <c r="AD791" s="210"/>
      <c r="AE791" s="210"/>
      <c r="AF791" s="210"/>
      <c r="AG791" s="210" t="s">
        <v>467</v>
      </c>
      <c r="AH791" s="210"/>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x14ac:dyDescent="0.25">
      <c r="A792" s="225" t="s">
        <v>287</v>
      </c>
      <c r="B792" s="226" t="s">
        <v>221</v>
      </c>
      <c r="C792" s="249" t="s">
        <v>222</v>
      </c>
      <c r="D792" s="227"/>
      <c r="E792" s="228"/>
      <c r="F792" s="229"/>
      <c r="G792" s="229">
        <f>SUMIF(AG793:AG826,"&lt;&gt;NOR",G793:G826)</f>
        <v>0</v>
      </c>
      <c r="H792" s="229"/>
      <c r="I792" s="229">
        <f>SUM(I793:I826)</f>
        <v>0</v>
      </c>
      <c r="J792" s="229"/>
      <c r="K792" s="229">
        <f>SUM(K793:K826)</f>
        <v>0</v>
      </c>
      <c r="L792" s="229"/>
      <c r="M792" s="229">
        <f>SUM(M793:M826)</f>
        <v>0</v>
      </c>
      <c r="N792" s="228"/>
      <c r="O792" s="228">
        <f>SUM(O793:O826)</f>
        <v>0.01</v>
      </c>
      <c r="P792" s="228"/>
      <c r="Q792" s="228">
        <f>SUM(Q793:Q826)</f>
        <v>0</v>
      </c>
      <c r="R792" s="229"/>
      <c r="S792" s="229"/>
      <c r="T792" s="230"/>
      <c r="U792" s="224"/>
      <c r="V792" s="224">
        <f>SUM(V793:V826)</f>
        <v>0</v>
      </c>
      <c r="W792" s="224"/>
      <c r="X792" s="224"/>
      <c r="Y792" s="224"/>
      <c r="AG792" t="s">
        <v>288</v>
      </c>
    </row>
    <row r="793" spans="1:60" outlineLevel="1" x14ac:dyDescent="0.25">
      <c r="A793" s="232">
        <v>133</v>
      </c>
      <c r="B793" s="233" t="s">
        <v>1040</v>
      </c>
      <c r="C793" s="250" t="s">
        <v>1041</v>
      </c>
      <c r="D793" s="234" t="s">
        <v>336</v>
      </c>
      <c r="E793" s="235">
        <v>6</v>
      </c>
      <c r="F793" s="236"/>
      <c r="G793" s="237">
        <f>ROUND(E793*F793,2)</f>
        <v>0</v>
      </c>
      <c r="H793" s="236"/>
      <c r="I793" s="237">
        <f>ROUND(E793*H793,2)</f>
        <v>0</v>
      </c>
      <c r="J793" s="236"/>
      <c r="K793" s="237">
        <f>ROUND(E793*J793,2)</f>
        <v>0</v>
      </c>
      <c r="L793" s="237">
        <v>12</v>
      </c>
      <c r="M793" s="237">
        <f>G793*(1+L793/100)</f>
        <v>0</v>
      </c>
      <c r="N793" s="235">
        <v>2E-3</v>
      </c>
      <c r="O793" s="235">
        <f>ROUND(E793*N793,2)</f>
        <v>0.01</v>
      </c>
      <c r="P793" s="235">
        <v>0</v>
      </c>
      <c r="Q793" s="235">
        <f>ROUND(E793*P793,2)</f>
        <v>0</v>
      </c>
      <c r="R793" s="237"/>
      <c r="S793" s="237" t="s">
        <v>325</v>
      </c>
      <c r="T793" s="238" t="s">
        <v>293</v>
      </c>
      <c r="U793" s="220">
        <v>0</v>
      </c>
      <c r="V793" s="220">
        <f>ROUND(E793*U793,2)</f>
        <v>0</v>
      </c>
      <c r="W793" s="220"/>
      <c r="X793" s="220" t="s">
        <v>326</v>
      </c>
      <c r="Y793" s="220" t="s">
        <v>295</v>
      </c>
      <c r="Z793" s="210"/>
      <c r="AA793" s="210"/>
      <c r="AB793" s="210"/>
      <c r="AC793" s="210"/>
      <c r="AD793" s="210"/>
      <c r="AE793" s="210"/>
      <c r="AF793" s="210"/>
      <c r="AG793" s="210" t="s">
        <v>327</v>
      </c>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2" x14ac:dyDescent="0.25">
      <c r="A794" s="217"/>
      <c r="B794" s="218"/>
      <c r="C794" s="265" t="s">
        <v>1042</v>
      </c>
      <c r="D794" s="257"/>
      <c r="E794" s="258">
        <v>6</v>
      </c>
      <c r="F794" s="220"/>
      <c r="G794" s="220"/>
      <c r="H794" s="220"/>
      <c r="I794" s="220"/>
      <c r="J794" s="220"/>
      <c r="K794" s="220"/>
      <c r="L794" s="220"/>
      <c r="M794" s="220"/>
      <c r="N794" s="219"/>
      <c r="O794" s="219"/>
      <c r="P794" s="219"/>
      <c r="Q794" s="219"/>
      <c r="R794" s="220"/>
      <c r="S794" s="220"/>
      <c r="T794" s="220"/>
      <c r="U794" s="220"/>
      <c r="V794" s="220"/>
      <c r="W794" s="220"/>
      <c r="X794" s="220"/>
      <c r="Y794" s="220"/>
      <c r="Z794" s="210"/>
      <c r="AA794" s="210"/>
      <c r="AB794" s="210"/>
      <c r="AC794" s="210"/>
      <c r="AD794" s="210"/>
      <c r="AE794" s="210"/>
      <c r="AF794" s="210"/>
      <c r="AG794" s="210" t="s">
        <v>395</v>
      </c>
      <c r="AH794" s="210">
        <v>0</v>
      </c>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1" x14ac:dyDescent="0.25">
      <c r="A795" s="232">
        <v>134</v>
      </c>
      <c r="B795" s="233" t="s">
        <v>1043</v>
      </c>
      <c r="C795" s="250" t="s">
        <v>1044</v>
      </c>
      <c r="D795" s="234" t="s">
        <v>336</v>
      </c>
      <c r="E795" s="235">
        <v>1</v>
      </c>
      <c r="F795" s="236"/>
      <c r="G795" s="237">
        <f>ROUND(E795*F795,2)</f>
        <v>0</v>
      </c>
      <c r="H795" s="236"/>
      <c r="I795" s="237">
        <f>ROUND(E795*H795,2)</f>
        <v>0</v>
      </c>
      <c r="J795" s="236"/>
      <c r="K795" s="237">
        <f>ROUND(E795*J795,2)</f>
        <v>0</v>
      </c>
      <c r="L795" s="237">
        <v>12</v>
      </c>
      <c r="M795" s="237">
        <f>G795*(1+L795/100)</f>
        <v>0</v>
      </c>
      <c r="N795" s="235">
        <v>0</v>
      </c>
      <c r="O795" s="235">
        <f>ROUND(E795*N795,2)</f>
        <v>0</v>
      </c>
      <c r="P795" s="235">
        <v>0</v>
      </c>
      <c r="Q795" s="235">
        <f>ROUND(E795*P795,2)</f>
        <v>0</v>
      </c>
      <c r="R795" s="237"/>
      <c r="S795" s="237" t="s">
        <v>325</v>
      </c>
      <c r="T795" s="238" t="s">
        <v>293</v>
      </c>
      <c r="U795" s="220">
        <v>0</v>
      </c>
      <c r="V795" s="220">
        <f>ROUND(E795*U795,2)</f>
        <v>0</v>
      </c>
      <c r="W795" s="220"/>
      <c r="X795" s="220" t="s">
        <v>326</v>
      </c>
      <c r="Y795" s="220" t="s">
        <v>295</v>
      </c>
      <c r="Z795" s="210"/>
      <c r="AA795" s="210"/>
      <c r="AB795" s="210"/>
      <c r="AC795" s="210"/>
      <c r="AD795" s="210"/>
      <c r="AE795" s="210"/>
      <c r="AF795" s="210"/>
      <c r="AG795" s="210" t="s">
        <v>327</v>
      </c>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2" x14ac:dyDescent="0.25">
      <c r="A796" s="217"/>
      <c r="B796" s="218"/>
      <c r="C796" s="265" t="s">
        <v>1045</v>
      </c>
      <c r="D796" s="257"/>
      <c r="E796" s="258">
        <v>1</v>
      </c>
      <c r="F796" s="220"/>
      <c r="G796" s="220"/>
      <c r="H796" s="220"/>
      <c r="I796" s="220"/>
      <c r="J796" s="220"/>
      <c r="K796" s="220"/>
      <c r="L796" s="220"/>
      <c r="M796" s="220"/>
      <c r="N796" s="219"/>
      <c r="O796" s="219"/>
      <c r="P796" s="219"/>
      <c r="Q796" s="219"/>
      <c r="R796" s="220"/>
      <c r="S796" s="220"/>
      <c r="T796" s="220"/>
      <c r="U796" s="220"/>
      <c r="V796" s="220"/>
      <c r="W796" s="220"/>
      <c r="X796" s="220"/>
      <c r="Y796" s="220"/>
      <c r="Z796" s="210"/>
      <c r="AA796" s="210"/>
      <c r="AB796" s="210"/>
      <c r="AC796" s="210"/>
      <c r="AD796" s="210"/>
      <c r="AE796" s="210"/>
      <c r="AF796" s="210"/>
      <c r="AG796" s="210" t="s">
        <v>395</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1" x14ac:dyDescent="0.25">
      <c r="A797" s="232">
        <v>135</v>
      </c>
      <c r="B797" s="233" t="s">
        <v>1046</v>
      </c>
      <c r="C797" s="250" t="s">
        <v>1047</v>
      </c>
      <c r="D797" s="234" t="s">
        <v>336</v>
      </c>
      <c r="E797" s="235">
        <v>1</v>
      </c>
      <c r="F797" s="236"/>
      <c r="G797" s="237">
        <f>ROUND(E797*F797,2)</f>
        <v>0</v>
      </c>
      <c r="H797" s="236"/>
      <c r="I797" s="237">
        <f>ROUND(E797*H797,2)</f>
        <v>0</v>
      </c>
      <c r="J797" s="236"/>
      <c r="K797" s="237">
        <f>ROUND(E797*J797,2)</f>
        <v>0</v>
      </c>
      <c r="L797" s="237">
        <v>12</v>
      </c>
      <c r="M797" s="237">
        <f>G797*(1+L797/100)</f>
        <v>0</v>
      </c>
      <c r="N797" s="235">
        <v>0</v>
      </c>
      <c r="O797" s="235">
        <f>ROUND(E797*N797,2)</f>
        <v>0</v>
      </c>
      <c r="P797" s="235">
        <v>0</v>
      </c>
      <c r="Q797" s="235">
        <f>ROUND(E797*P797,2)</f>
        <v>0</v>
      </c>
      <c r="R797" s="237"/>
      <c r="S797" s="237" t="s">
        <v>325</v>
      </c>
      <c r="T797" s="238" t="s">
        <v>293</v>
      </c>
      <c r="U797" s="220">
        <v>0</v>
      </c>
      <c r="V797" s="220">
        <f>ROUND(E797*U797,2)</f>
        <v>0</v>
      </c>
      <c r="W797" s="220"/>
      <c r="X797" s="220" t="s">
        <v>326</v>
      </c>
      <c r="Y797" s="220" t="s">
        <v>295</v>
      </c>
      <c r="Z797" s="210"/>
      <c r="AA797" s="210"/>
      <c r="AB797" s="210"/>
      <c r="AC797" s="210"/>
      <c r="AD797" s="210"/>
      <c r="AE797" s="210"/>
      <c r="AF797" s="210"/>
      <c r="AG797" s="210" t="s">
        <v>327</v>
      </c>
      <c r="AH797" s="210"/>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2" x14ac:dyDescent="0.25">
      <c r="A798" s="217"/>
      <c r="B798" s="218"/>
      <c r="C798" s="265" t="s">
        <v>1048</v>
      </c>
      <c r="D798" s="257"/>
      <c r="E798" s="258">
        <v>1</v>
      </c>
      <c r="F798" s="220"/>
      <c r="G798" s="220"/>
      <c r="H798" s="220"/>
      <c r="I798" s="220"/>
      <c r="J798" s="220"/>
      <c r="K798" s="220"/>
      <c r="L798" s="220"/>
      <c r="M798" s="220"/>
      <c r="N798" s="219"/>
      <c r="O798" s="219"/>
      <c r="P798" s="219"/>
      <c r="Q798" s="219"/>
      <c r="R798" s="220"/>
      <c r="S798" s="220"/>
      <c r="T798" s="220"/>
      <c r="U798" s="220"/>
      <c r="V798" s="220"/>
      <c r="W798" s="220"/>
      <c r="X798" s="220"/>
      <c r="Y798" s="220"/>
      <c r="Z798" s="210"/>
      <c r="AA798" s="210"/>
      <c r="AB798" s="210"/>
      <c r="AC798" s="210"/>
      <c r="AD798" s="210"/>
      <c r="AE798" s="210"/>
      <c r="AF798" s="210"/>
      <c r="AG798" s="210" t="s">
        <v>395</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outlineLevel="1" x14ac:dyDescent="0.25">
      <c r="A799" s="232">
        <v>136</v>
      </c>
      <c r="B799" s="233" t="s">
        <v>1049</v>
      </c>
      <c r="C799" s="250" t="s">
        <v>1047</v>
      </c>
      <c r="D799" s="234" t="s">
        <v>336</v>
      </c>
      <c r="E799" s="235">
        <v>1</v>
      </c>
      <c r="F799" s="236"/>
      <c r="G799" s="237">
        <f>ROUND(E799*F799,2)</f>
        <v>0</v>
      </c>
      <c r="H799" s="236"/>
      <c r="I799" s="237">
        <f>ROUND(E799*H799,2)</f>
        <v>0</v>
      </c>
      <c r="J799" s="236"/>
      <c r="K799" s="237">
        <f>ROUND(E799*J799,2)</f>
        <v>0</v>
      </c>
      <c r="L799" s="237">
        <v>12</v>
      </c>
      <c r="M799" s="237">
        <f>G799*(1+L799/100)</f>
        <v>0</v>
      </c>
      <c r="N799" s="235">
        <v>0</v>
      </c>
      <c r="O799" s="235">
        <f>ROUND(E799*N799,2)</f>
        <v>0</v>
      </c>
      <c r="P799" s="235">
        <v>0</v>
      </c>
      <c r="Q799" s="235">
        <f>ROUND(E799*P799,2)</f>
        <v>0</v>
      </c>
      <c r="R799" s="237"/>
      <c r="S799" s="237" t="s">
        <v>325</v>
      </c>
      <c r="T799" s="238" t="s">
        <v>293</v>
      </c>
      <c r="U799" s="220">
        <v>0</v>
      </c>
      <c r="V799" s="220">
        <f>ROUND(E799*U799,2)</f>
        <v>0</v>
      </c>
      <c r="W799" s="220"/>
      <c r="X799" s="220" t="s">
        <v>326</v>
      </c>
      <c r="Y799" s="220" t="s">
        <v>295</v>
      </c>
      <c r="Z799" s="210"/>
      <c r="AA799" s="210"/>
      <c r="AB799" s="210"/>
      <c r="AC799" s="210"/>
      <c r="AD799" s="210"/>
      <c r="AE799" s="210"/>
      <c r="AF799" s="210"/>
      <c r="AG799" s="210" t="s">
        <v>327</v>
      </c>
      <c r="AH799" s="210"/>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2" x14ac:dyDescent="0.25">
      <c r="A800" s="217"/>
      <c r="B800" s="218"/>
      <c r="C800" s="265" t="s">
        <v>1050</v>
      </c>
      <c r="D800" s="257"/>
      <c r="E800" s="258">
        <v>1</v>
      </c>
      <c r="F800" s="220"/>
      <c r="G800" s="220"/>
      <c r="H800" s="220"/>
      <c r="I800" s="220"/>
      <c r="J800" s="220"/>
      <c r="K800" s="220"/>
      <c r="L800" s="220"/>
      <c r="M800" s="220"/>
      <c r="N800" s="219"/>
      <c r="O800" s="219"/>
      <c r="P800" s="219"/>
      <c r="Q800" s="219"/>
      <c r="R800" s="220"/>
      <c r="S800" s="220"/>
      <c r="T800" s="220"/>
      <c r="U800" s="220"/>
      <c r="V800" s="220"/>
      <c r="W800" s="220"/>
      <c r="X800" s="220"/>
      <c r="Y800" s="220"/>
      <c r="Z800" s="210"/>
      <c r="AA800" s="210"/>
      <c r="AB800" s="210"/>
      <c r="AC800" s="210"/>
      <c r="AD800" s="210"/>
      <c r="AE800" s="210"/>
      <c r="AF800" s="210"/>
      <c r="AG800" s="210" t="s">
        <v>395</v>
      </c>
      <c r="AH800" s="210">
        <v>0</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1" x14ac:dyDescent="0.25">
      <c r="A801" s="232">
        <v>137</v>
      </c>
      <c r="B801" s="233" t="s">
        <v>1051</v>
      </c>
      <c r="C801" s="250" t="s">
        <v>1052</v>
      </c>
      <c r="D801" s="234" t="s">
        <v>336</v>
      </c>
      <c r="E801" s="235">
        <v>2</v>
      </c>
      <c r="F801" s="236"/>
      <c r="G801" s="237">
        <f>ROUND(E801*F801,2)</f>
        <v>0</v>
      </c>
      <c r="H801" s="236"/>
      <c r="I801" s="237">
        <f>ROUND(E801*H801,2)</f>
        <v>0</v>
      </c>
      <c r="J801" s="236"/>
      <c r="K801" s="237">
        <f>ROUND(E801*J801,2)</f>
        <v>0</v>
      </c>
      <c r="L801" s="237">
        <v>12</v>
      </c>
      <c r="M801" s="237">
        <f>G801*(1+L801/100)</f>
        <v>0</v>
      </c>
      <c r="N801" s="235">
        <v>0</v>
      </c>
      <c r="O801" s="235">
        <f>ROUND(E801*N801,2)</f>
        <v>0</v>
      </c>
      <c r="P801" s="235">
        <v>0</v>
      </c>
      <c r="Q801" s="235">
        <f>ROUND(E801*P801,2)</f>
        <v>0</v>
      </c>
      <c r="R801" s="237"/>
      <c r="S801" s="237" t="s">
        <v>325</v>
      </c>
      <c r="T801" s="238" t="s">
        <v>293</v>
      </c>
      <c r="U801" s="220">
        <v>0</v>
      </c>
      <c r="V801" s="220">
        <f>ROUND(E801*U801,2)</f>
        <v>0</v>
      </c>
      <c r="W801" s="220"/>
      <c r="X801" s="220" t="s">
        <v>326</v>
      </c>
      <c r="Y801" s="220" t="s">
        <v>295</v>
      </c>
      <c r="Z801" s="210"/>
      <c r="AA801" s="210"/>
      <c r="AB801" s="210"/>
      <c r="AC801" s="210"/>
      <c r="AD801" s="210"/>
      <c r="AE801" s="210"/>
      <c r="AF801" s="210"/>
      <c r="AG801" s="210" t="s">
        <v>327</v>
      </c>
      <c r="AH801" s="210"/>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outlineLevel="2" x14ac:dyDescent="0.25">
      <c r="A802" s="217"/>
      <c r="B802" s="218"/>
      <c r="C802" s="265" t="s">
        <v>1053</v>
      </c>
      <c r="D802" s="257"/>
      <c r="E802" s="258">
        <v>2</v>
      </c>
      <c r="F802" s="220"/>
      <c r="G802" s="220"/>
      <c r="H802" s="220"/>
      <c r="I802" s="220"/>
      <c r="J802" s="220"/>
      <c r="K802" s="220"/>
      <c r="L802" s="220"/>
      <c r="M802" s="220"/>
      <c r="N802" s="219"/>
      <c r="O802" s="219"/>
      <c r="P802" s="219"/>
      <c r="Q802" s="219"/>
      <c r="R802" s="220"/>
      <c r="S802" s="220"/>
      <c r="T802" s="220"/>
      <c r="U802" s="220"/>
      <c r="V802" s="220"/>
      <c r="W802" s="220"/>
      <c r="X802" s="220"/>
      <c r="Y802" s="220"/>
      <c r="Z802" s="210"/>
      <c r="AA802" s="210"/>
      <c r="AB802" s="210"/>
      <c r="AC802" s="210"/>
      <c r="AD802" s="210"/>
      <c r="AE802" s="210"/>
      <c r="AF802" s="210"/>
      <c r="AG802" s="210" t="s">
        <v>395</v>
      </c>
      <c r="AH802" s="210">
        <v>0</v>
      </c>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1" x14ac:dyDescent="0.25">
      <c r="A803" s="232">
        <v>138</v>
      </c>
      <c r="B803" s="233" t="s">
        <v>1054</v>
      </c>
      <c r="C803" s="250" t="s">
        <v>1055</v>
      </c>
      <c r="D803" s="234" t="s">
        <v>336</v>
      </c>
      <c r="E803" s="235">
        <v>6</v>
      </c>
      <c r="F803" s="236"/>
      <c r="G803" s="237">
        <f>ROUND(E803*F803,2)</f>
        <v>0</v>
      </c>
      <c r="H803" s="236"/>
      <c r="I803" s="237">
        <f>ROUND(E803*H803,2)</f>
        <v>0</v>
      </c>
      <c r="J803" s="236"/>
      <c r="K803" s="237">
        <f>ROUND(E803*J803,2)</f>
        <v>0</v>
      </c>
      <c r="L803" s="237">
        <v>12</v>
      </c>
      <c r="M803" s="237">
        <f>G803*(1+L803/100)</f>
        <v>0</v>
      </c>
      <c r="N803" s="235">
        <v>0</v>
      </c>
      <c r="O803" s="235">
        <f>ROUND(E803*N803,2)</f>
        <v>0</v>
      </c>
      <c r="P803" s="235">
        <v>0</v>
      </c>
      <c r="Q803" s="235">
        <f>ROUND(E803*P803,2)</f>
        <v>0</v>
      </c>
      <c r="R803" s="237"/>
      <c r="S803" s="237" t="s">
        <v>325</v>
      </c>
      <c r="T803" s="238" t="s">
        <v>293</v>
      </c>
      <c r="U803" s="220">
        <v>0</v>
      </c>
      <c r="V803" s="220">
        <f>ROUND(E803*U803,2)</f>
        <v>0</v>
      </c>
      <c r="W803" s="220"/>
      <c r="X803" s="220" t="s">
        <v>326</v>
      </c>
      <c r="Y803" s="220" t="s">
        <v>295</v>
      </c>
      <c r="Z803" s="210"/>
      <c r="AA803" s="210"/>
      <c r="AB803" s="210"/>
      <c r="AC803" s="210"/>
      <c r="AD803" s="210"/>
      <c r="AE803" s="210"/>
      <c r="AF803" s="210"/>
      <c r="AG803" s="210" t="s">
        <v>327</v>
      </c>
      <c r="AH803" s="210"/>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2" x14ac:dyDescent="0.25">
      <c r="A804" s="217"/>
      <c r="B804" s="218"/>
      <c r="C804" s="265" t="s">
        <v>1056</v>
      </c>
      <c r="D804" s="257"/>
      <c r="E804" s="258">
        <v>6</v>
      </c>
      <c r="F804" s="220"/>
      <c r="G804" s="220"/>
      <c r="H804" s="220"/>
      <c r="I804" s="220"/>
      <c r="J804" s="220"/>
      <c r="K804" s="220"/>
      <c r="L804" s="220"/>
      <c r="M804" s="220"/>
      <c r="N804" s="219"/>
      <c r="O804" s="219"/>
      <c r="P804" s="219"/>
      <c r="Q804" s="219"/>
      <c r="R804" s="220"/>
      <c r="S804" s="220"/>
      <c r="T804" s="220"/>
      <c r="U804" s="220"/>
      <c r="V804" s="220"/>
      <c r="W804" s="220"/>
      <c r="X804" s="220"/>
      <c r="Y804" s="220"/>
      <c r="Z804" s="210"/>
      <c r="AA804" s="210"/>
      <c r="AB804" s="210"/>
      <c r="AC804" s="210"/>
      <c r="AD804" s="210"/>
      <c r="AE804" s="210"/>
      <c r="AF804" s="210"/>
      <c r="AG804" s="210" t="s">
        <v>395</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1" x14ac:dyDescent="0.25">
      <c r="A805" s="232">
        <v>139</v>
      </c>
      <c r="B805" s="233" t="s">
        <v>1057</v>
      </c>
      <c r="C805" s="250" t="s">
        <v>1058</v>
      </c>
      <c r="D805" s="234" t="s">
        <v>336</v>
      </c>
      <c r="E805" s="235">
        <v>4</v>
      </c>
      <c r="F805" s="236"/>
      <c r="G805" s="237">
        <f>ROUND(E805*F805,2)</f>
        <v>0</v>
      </c>
      <c r="H805" s="236"/>
      <c r="I805" s="237">
        <f>ROUND(E805*H805,2)</f>
        <v>0</v>
      </c>
      <c r="J805" s="236"/>
      <c r="K805" s="237">
        <f>ROUND(E805*J805,2)</f>
        <v>0</v>
      </c>
      <c r="L805" s="237">
        <v>12</v>
      </c>
      <c r="M805" s="237">
        <f>G805*(1+L805/100)</f>
        <v>0</v>
      </c>
      <c r="N805" s="235">
        <v>0</v>
      </c>
      <c r="O805" s="235">
        <f>ROUND(E805*N805,2)</f>
        <v>0</v>
      </c>
      <c r="P805" s="235">
        <v>0</v>
      </c>
      <c r="Q805" s="235">
        <f>ROUND(E805*P805,2)</f>
        <v>0</v>
      </c>
      <c r="R805" s="237"/>
      <c r="S805" s="237" t="s">
        <v>325</v>
      </c>
      <c r="T805" s="238" t="s">
        <v>293</v>
      </c>
      <c r="U805" s="220">
        <v>0</v>
      </c>
      <c r="V805" s="220">
        <f>ROUND(E805*U805,2)</f>
        <v>0</v>
      </c>
      <c r="W805" s="220"/>
      <c r="X805" s="220" t="s">
        <v>326</v>
      </c>
      <c r="Y805" s="220" t="s">
        <v>295</v>
      </c>
      <c r="Z805" s="210"/>
      <c r="AA805" s="210"/>
      <c r="AB805" s="210"/>
      <c r="AC805" s="210"/>
      <c r="AD805" s="210"/>
      <c r="AE805" s="210"/>
      <c r="AF805" s="210"/>
      <c r="AG805" s="210" t="s">
        <v>327</v>
      </c>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2" x14ac:dyDescent="0.25">
      <c r="A806" s="217"/>
      <c r="B806" s="218"/>
      <c r="C806" s="265" t="s">
        <v>1059</v>
      </c>
      <c r="D806" s="257"/>
      <c r="E806" s="258">
        <v>4</v>
      </c>
      <c r="F806" s="220"/>
      <c r="G806" s="220"/>
      <c r="H806" s="220"/>
      <c r="I806" s="220"/>
      <c r="J806" s="220"/>
      <c r="K806" s="220"/>
      <c r="L806" s="220"/>
      <c r="M806" s="220"/>
      <c r="N806" s="219"/>
      <c r="O806" s="219"/>
      <c r="P806" s="219"/>
      <c r="Q806" s="219"/>
      <c r="R806" s="220"/>
      <c r="S806" s="220"/>
      <c r="T806" s="220"/>
      <c r="U806" s="220"/>
      <c r="V806" s="220"/>
      <c r="W806" s="220"/>
      <c r="X806" s="220"/>
      <c r="Y806" s="220"/>
      <c r="Z806" s="210"/>
      <c r="AA806" s="210"/>
      <c r="AB806" s="210"/>
      <c r="AC806" s="210"/>
      <c r="AD806" s="210"/>
      <c r="AE806" s="210"/>
      <c r="AF806" s="210"/>
      <c r="AG806" s="210" t="s">
        <v>395</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1" x14ac:dyDescent="0.25">
      <c r="A807" s="232">
        <v>140</v>
      </c>
      <c r="B807" s="233" t="s">
        <v>1060</v>
      </c>
      <c r="C807" s="250" t="s">
        <v>1058</v>
      </c>
      <c r="D807" s="234" t="s">
        <v>336</v>
      </c>
      <c r="E807" s="235">
        <v>6</v>
      </c>
      <c r="F807" s="236"/>
      <c r="G807" s="237">
        <f>ROUND(E807*F807,2)</f>
        <v>0</v>
      </c>
      <c r="H807" s="236"/>
      <c r="I807" s="237">
        <f>ROUND(E807*H807,2)</f>
        <v>0</v>
      </c>
      <c r="J807" s="236"/>
      <c r="K807" s="237">
        <f>ROUND(E807*J807,2)</f>
        <v>0</v>
      </c>
      <c r="L807" s="237">
        <v>12</v>
      </c>
      <c r="M807" s="237">
        <f>G807*(1+L807/100)</f>
        <v>0</v>
      </c>
      <c r="N807" s="235">
        <v>0</v>
      </c>
      <c r="O807" s="235">
        <f>ROUND(E807*N807,2)</f>
        <v>0</v>
      </c>
      <c r="P807" s="235">
        <v>0</v>
      </c>
      <c r="Q807" s="235">
        <f>ROUND(E807*P807,2)</f>
        <v>0</v>
      </c>
      <c r="R807" s="237"/>
      <c r="S807" s="237" t="s">
        <v>325</v>
      </c>
      <c r="T807" s="238" t="s">
        <v>293</v>
      </c>
      <c r="U807" s="220">
        <v>0</v>
      </c>
      <c r="V807" s="220">
        <f>ROUND(E807*U807,2)</f>
        <v>0</v>
      </c>
      <c r="W807" s="220"/>
      <c r="X807" s="220" t="s">
        <v>326</v>
      </c>
      <c r="Y807" s="220" t="s">
        <v>295</v>
      </c>
      <c r="Z807" s="210"/>
      <c r="AA807" s="210"/>
      <c r="AB807" s="210"/>
      <c r="AC807" s="210"/>
      <c r="AD807" s="210"/>
      <c r="AE807" s="210"/>
      <c r="AF807" s="210"/>
      <c r="AG807" s="210" t="s">
        <v>327</v>
      </c>
      <c r="AH807" s="210"/>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2" x14ac:dyDescent="0.25">
      <c r="A808" s="217"/>
      <c r="B808" s="218"/>
      <c r="C808" s="265" t="s">
        <v>1061</v>
      </c>
      <c r="D808" s="257"/>
      <c r="E808" s="258">
        <v>6</v>
      </c>
      <c r="F808" s="220"/>
      <c r="G808" s="220"/>
      <c r="H808" s="220"/>
      <c r="I808" s="220"/>
      <c r="J808" s="220"/>
      <c r="K808" s="220"/>
      <c r="L808" s="220"/>
      <c r="M808" s="220"/>
      <c r="N808" s="219"/>
      <c r="O808" s="219"/>
      <c r="P808" s="219"/>
      <c r="Q808" s="219"/>
      <c r="R808" s="220"/>
      <c r="S808" s="220"/>
      <c r="T808" s="220"/>
      <c r="U808" s="220"/>
      <c r="V808" s="220"/>
      <c r="W808" s="220"/>
      <c r="X808" s="220"/>
      <c r="Y808" s="220"/>
      <c r="Z808" s="210"/>
      <c r="AA808" s="210"/>
      <c r="AB808" s="210"/>
      <c r="AC808" s="210"/>
      <c r="AD808" s="210"/>
      <c r="AE808" s="210"/>
      <c r="AF808" s="210"/>
      <c r="AG808" s="210" t="s">
        <v>395</v>
      </c>
      <c r="AH808" s="210">
        <v>0</v>
      </c>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1" x14ac:dyDescent="0.25">
      <c r="A809" s="232">
        <v>141</v>
      </c>
      <c r="B809" s="233" t="s">
        <v>1062</v>
      </c>
      <c r="C809" s="250" t="s">
        <v>1047</v>
      </c>
      <c r="D809" s="234" t="s">
        <v>336</v>
      </c>
      <c r="E809" s="235">
        <v>2</v>
      </c>
      <c r="F809" s="236"/>
      <c r="G809" s="237">
        <f>ROUND(E809*F809,2)</f>
        <v>0</v>
      </c>
      <c r="H809" s="236"/>
      <c r="I809" s="237">
        <f>ROUND(E809*H809,2)</f>
        <v>0</v>
      </c>
      <c r="J809" s="236"/>
      <c r="K809" s="237">
        <f>ROUND(E809*J809,2)</f>
        <v>0</v>
      </c>
      <c r="L809" s="237">
        <v>12</v>
      </c>
      <c r="M809" s="237">
        <f>G809*(1+L809/100)</f>
        <v>0</v>
      </c>
      <c r="N809" s="235">
        <v>0</v>
      </c>
      <c r="O809" s="235">
        <f>ROUND(E809*N809,2)</f>
        <v>0</v>
      </c>
      <c r="P809" s="235">
        <v>0</v>
      </c>
      <c r="Q809" s="235">
        <f>ROUND(E809*P809,2)</f>
        <v>0</v>
      </c>
      <c r="R809" s="237"/>
      <c r="S809" s="237" t="s">
        <v>325</v>
      </c>
      <c r="T809" s="238" t="s">
        <v>293</v>
      </c>
      <c r="U809" s="220">
        <v>0</v>
      </c>
      <c r="V809" s="220">
        <f>ROUND(E809*U809,2)</f>
        <v>0</v>
      </c>
      <c r="W809" s="220"/>
      <c r="X809" s="220" t="s">
        <v>326</v>
      </c>
      <c r="Y809" s="220" t="s">
        <v>295</v>
      </c>
      <c r="Z809" s="210"/>
      <c r="AA809" s="210"/>
      <c r="AB809" s="210"/>
      <c r="AC809" s="210"/>
      <c r="AD809" s="210"/>
      <c r="AE809" s="210"/>
      <c r="AF809" s="210"/>
      <c r="AG809" s="210" t="s">
        <v>327</v>
      </c>
      <c r="AH809" s="210"/>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2" x14ac:dyDescent="0.25">
      <c r="A810" s="217"/>
      <c r="B810" s="218"/>
      <c r="C810" s="265" t="s">
        <v>1063</v>
      </c>
      <c r="D810" s="257"/>
      <c r="E810" s="258">
        <v>2</v>
      </c>
      <c r="F810" s="220"/>
      <c r="G810" s="220"/>
      <c r="H810" s="220"/>
      <c r="I810" s="220"/>
      <c r="J810" s="220"/>
      <c r="K810" s="220"/>
      <c r="L810" s="220"/>
      <c r="M810" s="220"/>
      <c r="N810" s="219"/>
      <c r="O810" s="219"/>
      <c r="P810" s="219"/>
      <c r="Q810" s="219"/>
      <c r="R810" s="220"/>
      <c r="S810" s="220"/>
      <c r="T810" s="220"/>
      <c r="U810" s="220"/>
      <c r="V810" s="220"/>
      <c r="W810" s="220"/>
      <c r="X810" s="220"/>
      <c r="Y810" s="220"/>
      <c r="Z810" s="210"/>
      <c r="AA810" s="210"/>
      <c r="AB810" s="210"/>
      <c r="AC810" s="210"/>
      <c r="AD810" s="210"/>
      <c r="AE810" s="210"/>
      <c r="AF810" s="210"/>
      <c r="AG810" s="210" t="s">
        <v>395</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1" x14ac:dyDescent="0.25">
      <c r="A811" s="232">
        <v>142</v>
      </c>
      <c r="B811" s="233" t="s">
        <v>1064</v>
      </c>
      <c r="C811" s="250" t="s">
        <v>1058</v>
      </c>
      <c r="D811" s="234" t="s">
        <v>336</v>
      </c>
      <c r="E811" s="235">
        <v>1</v>
      </c>
      <c r="F811" s="236"/>
      <c r="G811" s="237">
        <f>ROUND(E811*F811,2)</f>
        <v>0</v>
      </c>
      <c r="H811" s="236"/>
      <c r="I811" s="237">
        <f>ROUND(E811*H811,2)</f>
        <v>0</v>
      </c>
      <c r="J811" s="236"/>
      <c r="K811" s="237">
        <f>ROUND(E811*J811,2)</f>
        <v>0</v>
      </c>
      <c r="L811" s="237">
        <v>12</v>
      </c>
      <c r="M811" s="237">
        <f>G811*(1+L811/100)</f>
        <v>0</v>
      </c>
      <c r="N811" s="235">
        <v>0</v>
      </c>
      <c r="O811" s="235">
        <f>ROUND(E811*N811,2)</f>
        <v>0</v>
      </c>
      <c r="P811" s="235">
        <v>0</v>
      </c>
      <c r="Q811" s="235">
        <f>ROUND(E811*P811,2)</f>
        <v>0</v>
      </c>
      <c r="R811" s="237"/>
      <c r="S811" s="237" t="s">
        <v>325</v>
      </c>
      <c r="T811" s="238" t="s">
        <v>293</v>
      </c>
      <c r="U811" s="220">
        <v>0</v>
      </c>
      <c r="V811" s="220">
        <f>ROUND(E811*U811,2)</f>
        <v>0</v>
      </c>
      <c r="W811" s="220"/>
      <c r="X811" s="220" t="s">
        <v>326</v>
      </c>
      <c r="Y811" s="220" t="s">
        <v>295</v>
      </c>
      <c r="Z811" s="210"/>
      <c r="AA811" s="210"/>
      <c r="AB811" s="210"/>
      <c r="AC811" s="210"/>
      <c r="AD811" s="210"/>
      <c r="AE811" s="210"/>
      <c r="AF811" s="210"/>
      <c r="AG811" s="210" t="s">
        <v>327</v>
      </c>
      <c r="AH811" s="210"/>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2" x14ac:dyDescent="0.25">
      <c r="A812" s="217"/>
      <c r="B812" s="218"/>
      <c r="C812" s="265" t="s">
        <v>1065</v>
      </c>
      <c r="D812" s="257"/>
      <c r="E812" s="258">
        <v>1</v>
      </c>
      <c r="F812" s="220"/>
      <c r="G812" s="220"/>
      <c r="H812" s="220"/>
      <c r="I812" s="220"/>
      <c r="J812" s="220"/>
      <c r="K812" s="220"/>
      <c r="L812" s="220"/>
      <c r="M812" s="220"/>
      <c r="N812" s="219"/>
      <c r="O812" s="219"/>
      <c r="P812" s="219"/>
      <c r="Q812" s="219"/>
      <c r="R812" s="220"/>
      <c r="S812" s="220"/>
      <c r="T812" s="220"/>
      <c r="U812" s="220"/>
      <c r="V812" s="220"/>
      <c r="W812" s="220"/>
      <c r="X812" s="220"/>
      <c r="Y812" s="220"/>
      <c r="Z812" s="210"/>
      <c r="AA812" s="210"/>
      <c r="AB812" s="210"/>
      <c r="AC812" s="210"/>
      <c r="AD812" s="210"/>
      <c r="AE812" s="210"/>
      <c r="AF812" s="210"/>
      <c r="AG812" s="210" t="s">
        <v>395</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1" x14ac:dyDescent="0.25">
      <c r="A813" s="232">
        <v>143</v>
      </c>
      <c r="B813" s="233" t="s">
        <v>1066</v>
      </c>
      <c r="C813" s="250" t="s">
        <v>1047</v>
      </c>
      <c r="D813" s="234" t="s">
        <v>336</v>
      </c>
      <c r="E813" s="235">
        <v>6</v>
      </c>
      <c r="F813" s="236"/>
      <c r="G813" s="237">
        <f>ROUND(E813*F813,2)</f>
        <v>0</v>
      </c>
      <c r="H813" s="236"/>
      <c r="I813" s="237">
        <f>ROUND(E813*H813,2)</f>
        <v>0</v>
      </c>
      <c r="J813" s="236"/>
      <c r="K813" s="237">
        <f>ROUND(E813*J813,2)</f>
        <v>0</v>
      </c>
      <c r="L813" s="237">
        <v>12</v>
      </c>
      <c r="M813" s="237">
        <f>G813*(1+L813/100)</f>
        <v>0</v>
      </c>
      <c r="N813" s="235">
        <v>0</v>
      </c>
      <c r="O813" s="235">
        <f>ROUND(E813*N813,2)</f>
        <v>0</v>
      </c>
      <c r="P813" s="235">
        <v>0</v>
      </c>
      <c r="Q813" s="235">
        <f>ROUND(E813*P813,2)</f>
        <v>0</v>
      </c>
      <c r="R813" s="237"/>
      <c r="S813" s="237" t="s">
        <v>325</v>
      </c>
      <c r="T813" s="238" t="s">
        <v>293</v>
      </c>
      <c r="U813" s="220">
        <v>0</v>
      </c>
      <c r="V813" s="220">
        <f>ROUND(E813*U813,2)</f>
        <v>0</v>
      </c>
      <c r="W813" s="220"/>
      <c r="X813" s="220" t="s">
        <v>326</v>
      </c>
      <c r="Y813" s="220" t="s">
        <v>295</v>
      </c>
      <c r="Z813" s="210"/>
      <c r="AA813" s="210"/>
      <c r="AB813" s="210"/>
      <c r="AC813" s="210"/>
      <c r="AD813" s="210"/>
      <c r="AE813" s="210"/>
      <c r="AF813" s="210"/>
      <c r="AG813" s="210" t="s">
        <v>327</v>
      </c>
      <c r="AH813" s="210"/>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2" x14ac:dyDescent="0.25">
      <c r="A814" s="217"/>
      <c r="B814" s="218"/>
      <c r="C814" s="265" t="s">
        <v>1067</v>
      </c>
      <c r="D814" s="257"/>
      <c r="E814" s="258">
        <v>6</v>
      </c>
      <c r="F814" s="220"/>
      <c r="G814" s="220"/>
      <c r="H814" s="220"/>
      <c r="I814" s="220"/>
      <c r="J814" s="220"/>
      <c r="K814" s="220"/>
      <c r="L814" s="220"/>
      <c r="M814" s="220"/>
      <c r="N814" s="219"/>
      <c r="O814" s="219"/>
      <c r="P814" s="219"/>
      <c r="Q814" s="219"/>
      <c r="R814" s="220"/>
      <c r="S814" s="220"/>
      <c r="T814" s="220"/>
      <c r="U814" s="220"/>
      <c r="V814" s="220"/>
      <c r="W814" s="220"/>
      <c r="X814" s="220"/>
      <c r="Y814" s="220"/>
      <c r="Z814" s="210"/>
      <c r="AA814" s="210"/>
      <c r="AB814" s="210"/>
      <c r="AC814" s="210"/>
      <c r="AD814" s="210"/>
      <c r="AE814" s="210"/>
      <c r="AF814" s="210"/>
      <c r="AG814" s="210" t="s">
        <v>395</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1" x14ac:dyDescent="0.25">
      <c r="A815" s="232">
        <v>144</v>
      </c>
      <c r="B815" s="233" t="s">
        <v>1068</v>
      </c>
      <c r="C815" s="250" t="s">
        <v>1069</v>
      </c>
      <c r="D815" s="234" t="s">
        <v>336</v>
      </c>
      <c r="E815" s="235">
        <v>1</v>
      </c>
      <c r="F815" s="236"/>
      <c r="G815" s="237">
        <f>ROUND(E815*F815,2)</f>
        <v>0</v>
      </c>
      <c r="H815" s="236"/>
      <c r="I815" s="237">
        <f>ROUND(E815*H815,2)</f>
        <v>0</v>
      </c>
      <c r="J815" s="236"/>
      <c r="K815" s="237">
        <f>ROUND(E815*J815,2)</f>
        <v>0</v>
      </c>
      <c r="L815" s="237">
        <v>12</v>
      </c>
      <c r="M815" s="237">
        <f>G815*(1+L815/100)</f>
        <v>0</v>
      </c>
      <c r="N815" s="235">
        <v>0</v>
      </c>
      <c r="O815" s="235">
        <f>ROUND(E815*N815,2)</f>
        <v>0</v>
      </c>
      <c r="P815" s="235">
        <v>0</v>
      </c>
      <c r="Q815" s="235">
        <f>ROUND(E815*P815,2)</f>
        <v>0</v>
      </c>
      <c r="R815" s="237"/>
      <c r="S815" s="237" t="s">
        <v>325</v>
      </c>
      <c r="T815" s="238" t="s">
        <v>293</v>
      </c>
      <c r="U815" s="220">
        <v>0</v>
      </c>
      <c r="V815" s="220">
        <f>ROUND(E815*U815,2)</f>
        <v>0</v>
      </c>
      <c r="W815" s="220"/>
      <c r="X815" s="220" t="s">
        <v>326</v>
      </c>
      <c r="Y815" s="220" t="s">
        <v>295</v>
      </c>
      <c r="Z815" s="210"/>
      <c r="AA815" s="210"/>
      <c r="AB815" s="210"/>
      <c r="AC815" s="210"/>
      <c r="AD815" s="210"/>
      <c r="AE815" s="210"/>
      <c r="AF815" s="210"/>
      <c r="AG815" s="210" t="s">
        <v>327</v>
      </c>
      <c r="AH815" s="210"/>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2" x14ac:dyDescent="0.25">
      <c r="A816" s="217"/>
      <c r="B816" s="218"/>
      <c r="C816" s="265" t="s">
        <v>1070</v>
      </c>
      <c r="D816" s="257"/>
      <c r="E816" s="258">
        <v>1</v>
      </c>
      <c r="F816" s="220"/>
      <c r="G816" s="220"/>
      <c r="H816" s="220"/>
      <c r="I816" s="220"/>
      <c r="J816" s="220"/>
      <c r="K816" s="220"/>
      <c r="L816" s="220"/>
      <c r="M816" s="220"/>
      <c r="N816" s="219"/>
      <c r="O816" s="219"/>
      <c r="P816" s="219"/>
      <c r="Q816" s="219"/>
      <c r="R816" s="220"/>
      <c r="S816" s="220"/>
      <c r="T816" s="220"/>
      <c r="U816" s="220"/>
      <c r="V816" s="220"/>
      <c r="W816" s="220"/>
      <c r="X816" s="220"/>
      <c r="Y816" s="220"/>
      <c r="Z816" s="210"/>
      <c r="AA816" s="210"/>
      <c r="AB816" s="210"/>
      <c r="AC816" s="210"/>
      <c r="AD816" s="210"/>
      <c r="AE816" s="210"/>
      <c r="AF816" s="210"/>
      <c r="AG816" s="210" t="s">
        <v>395</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1" x14ac:dyDescent="0.25">
      <c r="A817" s="232">
        <v>145</v>
      </c>
      <c r="B817" s="233" t="s">
        <v>1071</v>
      </c>
      <c r="C817" s="250" t="s">
        <v>1072</v>
      </c>
      <c r="D817" s="234" t="s">
        <v>336</v>
      </c>
      <c r="E817" s="235">
        <v>1</v>
      </c>
      <c r="F817" s="236"/>
      <c r="G817" s="237">
        <f>ROUND(E817*F817,2)</f>
        <v>0</v>
      </c>
      <c r="H817" s="236"/>
      <c r="I817" s="237">
        <f>ROUND(E817*H817,2)</f>
        <v>0</v>
      </c>
      <c r="J817" s="236"/>
      <c r="K817" s="237">
        <f>ROUND(E817*J817,2)</f>
        <v>0</v>
      </c>
      <c r="L817" s="237">
        <v>12</v>
      </c>
      <c r="M817" s="237">
        <f>G817*(1+L817/100)</f>
        <v>0</v>
      </c>
      <c r="N817" s="235">
        <v>0</v>
      </c>
      <c r="O817" s="235">
        <f>ROUND(E817*N817,2)</f>
        <v>0</v>
      </c>
      <c r="P817" s="235">
        <v>0</v>
      </c>
      <c r="Q817" s="235">
        <f>ROUND(E817*P817,2)</f>
        <v>0</v>
      </c>
      <c r="R817" s="237"/>
      <c r="S817" s="237" t="s">
        <v>325</v>
      </c>
      <c r="T817" s="238" t="s">
        <v>293</v>
      </c>
      <c r="U817" s="220">
        <v>0</v>
      </c>
      <c r="V817" s="220">
        <f>ROUND(E817*U817,2)</f>
        <v>0</v>
      </c>
      <c r="W817" s="220"/>
      <c r="X817" s="220" t="s">
        <v>326</v>
      </c>
      <c r="Y817" s="220" t="s">
        <v>295</v>
      </c>
      <c r="Z817" s="210"/>
      <c r="AA817" s="210"/>
      <c r="AB817" s="210"/>
      <c r="AC817" s="210"/>
      <c r="AD817" s="210"/>
      <c r="AE817" s="210"/>
      <c r="AF817" s="210"/>
      <c r="AG817" s="210" t="s">
        <v>327</v>
      </c>
      <c r="AH817" s="210"/>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2" x14ac:dyDescent="0.25">
      <c r="A818" s="217"/>
      <c r="B818" s="218"/>
      <c r="C818" s="265" t="s">
        <v>1073</v>
      </c>
      <c r="D818" s="257"/>
      <c r="E818" s="258">
        <v>1</v>
      </c>
      <c r="F818" s="220"/>
      <c r="G818" s="220"/>
      <c r="H818" s="220"/>
      <c r="I818" s="220"/>
      <c r="J818" s="220"/>
      <c r="K818" s="220"/>
      <c r="L818" s="220"/>
      <c r="M818" s="220"/>
      <c r="N818" s="219"/>
      <c r="O818" s="219"/>
      <c r="P818" s="219"/>
      <c r="Q818" s="219"/>
      <c r="R818" s="220"/>
      <c r="S818" s="220"/>
      <c r="T818" s="220"/>
      <c r="U818" s="220"/>
      <c r="V818" s="220"/>
      <c r="W818" s="220"/>
      <c r="X818" s="220"/>
      <c r="Y818" s="220"/>
      <c r="Z818" s="210"/>
      <c r="AA818" s="210"/>
      <c r="AB818" s="210"/>
      <c r="AC818" s="210"/>
      <c r="AD818" s="210"/>
      <c r="AE818" s="210"/>
      <c r="AF818" s="210"/>
      <c r="AG818" s="210" t="s">
        <v>395</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1" x14ac:dyDescent="0.25">
      <c r="A819" s="232">
        <v>146</v>
      </c>
      <c r="B819" s="233" t="s">
        <v>1074</v>
      </c>
      <c r="C819" s="250" t="s">
        <v>1075</v>
      </c>
      <c r="D819" s="234" t="s">
        <v>336</v>
      </c>
      <c r="E819" s="235">
        <v>6</v>
      </c>
      <c r="F819" s="236"/>
      <c r="G819" s="237">
        <f>ROUND(E819*F819,2)</f>
        <v>0</v>
      </c>
      <c r="H819" s="236"/>
      <c r="I819" s="237">
        <f>ROUND(E819*H819,2)</f>
        <v>0</v>
      </c>
      <c r="J819" s="236"/>
      <c r="K819" s="237">
        <f>ROUND(E819*J819,2)</f>
        <v>0</v>
      </c>
      <c r="L819" s="237">
        <v>12</v>
      </c>
      <c r="M819" s="237">
        <f>G819*(1+L819/100)</f>
        <v>0</v>
      </c>
      <c r="N819" s="235">
        <v>0</v>
      </c>
      <c r="O819" s="235">
        <f>ROUND(E819*N819,2)</f>
        <v>0</v>
      </c>
      <c r="P819" s="235">
        <v>0</v>
      </c>
      <c r="Q819" s="235">
        <f>ROUND(E819*P819,2)</f>
        <v>0</v>
      </c>
      <c r="R819" s="237"/>
      <c r="S819" s="237" t="s">
        <v>325</v>
      </c>
      <c r="T819" s="238" t="s">
        <v>293</v>
      </c>
      <c r="U819" s="220">
        <v>0</v>
      </c>
      <c r="V819" s="220">
        <f>ROUND(E819*U819,2)</f>
        <v>0</v>
      </c>
      <c r="W819" s="220"/>
      <c r="X819" s="220" t="s">
        <v>326</v>
      </c>
      <c r="Y819" s="220" t="s">
        <v>295</v>
      </c>
      <c r="Z819" s="210"/>
      <c r="AA819" s="210"/>
      <c r="AB819" s="210"/>
      <c r="AC819" s="210"/>
      <c r="AD819" s="210"/>
      <c r="AE819" s="210"/>
      <c r="AF819" s="210"/>
      <c r="AG819" s="210" t="s">
        <v>327</v>
      </c>
      <c r="AH819" s="210"/>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2" x14ac:dyDescent="0.25">
      <c r="A820" s="217"/>
      <c r="B820" s="218"/>
      <c r="C820" s="265" t="s">
        <v>1076</v>
      </c>
      <c r="D820" s="257"/>
      <c r="E820" s="258">
        <v>6</v>
      </c>
      <c r="F820" s="220"/>
      <c r="G820" s="220"/>
      <c r="H820" s="220"/>
      <c r="I820" s="220"/>
      <c r="J820" s="220"/>
      <c r="K820" s="220"/>
      <c r="L820" s="220"/>
      <c r="M820" s="220"/>
      <c r="N820" s="219"/>
      <c r="O820" s="219"/>
      <c r="P820" s="219"/>
      <c r="Q820" s="219"/>
      <c r="R820" s="220"/>
      <c r="S820" s="220"/>
      <c r="T820" s="220"/>
      <c r="U820" s="220"/>
      <c r="V820" s="220"/>
      <c r="W820" s="220"/>
      <c r="X820" s="220"/>
      <c r="Y820" s="220"/>
      <c r="Z820" s="210"/>
      <c r="AA820" s="210"/>
      <c r="AB820" s="210"/>
      <c r="AC820" s="210"/>
      <c r="AD820" s="210"/>
      <c r="AE820" s="210"/>
      <c r="AF820" s="210"/>
      <c r="AG820" s="210" t="s">
        <v>395</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1" x14ac:dyDescent="0.25">
      <c r="A821" s="232">
        <v>147</v>
      </c>
      <c r="B821" s="233" t="s">
        <v>1077</v>
      </c>
      <c r="C821" s="250" t="s">
        <v>1078</v>
      </c>
      <c r="D821" s="234" t="s">
        <v>336</v>
      </c>
      <c r="E821" s="235">
        <v>1</v>
      </c>
      <c r="F821" s="236"/>
      <c r="G821" s="237">
        <f>ROUND(E821*F821,2)</f>
        <v>0</v>
      </c>
      <c r="H821" s="236"/>
      <c r="I821" s="237">
        <f>ROUND(E821*H821,2)</f>
        <v>0</v>
      </c>
      <c r="J821" s="236"/>
      <c r="K821" s="237">
        <f>ROUND(E821*J821,2)</f>
        <v>0</v>
      </c>
      <c r="L821" s="237">
        <v>12</v>
      </c>
      <c r="M821" s="237">
        <f>G821*(1+L821/100)</f>
        <v>0</v>
      </c>
      <c r="N821" s="235">
        <v>0</v>
      </c>
      <c r="O821" s="235">
        <f>ROUND(E821*N821,2)</f>
        <v>0</v>
      </c>
      <c r="P821" s="235">
        <v>0</v>
      </c>
      <c r="Q821" s="235">
        <f>ROUND(E821*P821,2)</f>
        <v>0</v>
      </c>
      <c r="R821" s="237"/>
      <c r="S821" s="237" t="s">
        <v>325</v>
      </c>
      <c r="T821" s="238" t="s">
        <v>293</v>
      </c>
      <c r="U821" s="220">
        <v>0</v>
      </c>
      <c r="V821" s="220">
        <f>ROUND(E821*U821,2)</f>
        <v>0</v>
      </c>
      <c r="W821" s="220"/>
      <c r="X821" s="220" t="s">
        <v>326</v>
      </c>
      <c r="Y821" s="220" t="s">
        <v>295</v>
      </c>
      <c r="Z821" s="210"/>
      <c r="AA821" s="210"/>
      <c r="AB821" s="210"/>
      <c r="AC821" s="210"/>
      <c r="AD821" s="210"/>
      <c r="AE821" s="210"/>
      <c r="AF821" s="210"/>
      <c r="AG821" s="210" t="s">
        <v>327</v>
      </c>
      <c r="AH821" s="210"/>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2" x14ac:dyDescent="0.25">
      <c r="A822" s="217"/>
      <c r="B822" s="218"/>
      <c r="C822" s="265" t="s">
        <v>1079</v>
      </c>
      <c r="D822" s="257"/>
      <c r="E822" s="258">
        <v>1</v>
      </c>
      <c r="F822" s="220"/>
      <c r="G822" s="220"/>
      <c r="H822" s="220"/>
      <c r="I822" s="220"/>
      <c r="J822" s="220"/>
      <c r="K822" s="220"/>
      <c r="L822" s="220"/>
      <c r="M822" s="220"/>
      <c r="N822" s="219"/>
      <c r="O822" s="219"/>
      <c r="P822" s="219"/>
      <c r="Q822" s="219"/>
      <c r="R822" s="220"/>
      <c r="S822" s="220"/>
      <c r="T822" s="220"/>
      <c r="U822" s="220"/>
      <c r="V822" s="220"/>
      <c r="W822" s="220"/>
      <c r="X822" s="220"/>
      <c r="Y822" s="220"/>
      <c r="Z822" s="210"/>
      <c r="AA822" s="210"/>
      <c r="AB822" s="210"/>
      <c r="AC822" s="210"/>
      <c r="AD822" s="210"/>
      <c r="AE822" s="210"/>
      <c r="AF822" s="210"/>
      <c r="AG822" s="210" t="s">
        <v>395</v>
      </c>
      <c r="AH822" s="210">
        <v>0</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1" x14ac:dyDescent="0.25">
      <c r="A823" s="232">
        <v>148</v>
      </c>
      <c r="B823" s="233" t="s">
        <v>1080</v>
      </c>
      <c r="C823" s="250" t="s">
        <v>1081</v>
      </c>
      <c r="D823" s="234" t="s">
        <v>336</v>
      </c>
      <c r="E823" s="235">
        <v>1</v>
      </c>
      <c r="F823" s="236"/>
      <c r="G823" s="237">
        <f>ROUND(E823*F823,2)</f>
        <v>0</v>
      </c>
      <c r="H823" s="236"/>
      <c r="I823" s="237">
        <f>ROUND(E823*H823,2)</f>
        <v>0</v>
      </c>
      <c r="J823" s="236"/>
      <c r="K823" s="237">
        <f>ROUND(E823*J823,2)</f>
        <v>0</v>
      </c>
      <c r="L823" s="237">
        <v>12</v>
      </c>
      <c r="M823" s="237">
        <f>G823*(1+L823/100)</f>
        <v>0</v>
      </c>
      <c r="N823" s="235">
        <v>0</v>
      </c>
      <c r="O823" s="235">
        <f>ROUND(E823*N823,2)</f>
        <v>0</v>
      </c>
      <c r="P823" s="235">
        <v>0</v>
      </c>
      <c r="Q823" s="235">
        <f>ROUND(E823*P823,2)</f>
        <v>0</v>
      </c>
      <c r="R823" s="237"/>
      <c r="S823" s="237" t="s">
        <v>325</v>
      </c>
      <c r="T823" s="238" t="s">
        <v>293</v>
      </c>
      <c r="U823" s="220">
        <v>0</v>
      </c>
      <c r="V823" s="220">
        <f>ROUND(E823*U823,2)</f>
        <v>0</v>
      </c>
      <c r="W823" s="220"/>
      <c r="X823" s="220" t="s">
        <v>326</v>
      </c>
      <c r="Y823" s="220" t="s">
        <v>295</v>
      </c>
      <c r="Z823" s="210"/>
      <c r="AA823" s="210"/>
      <c r="AB823" s="210"/>
      <c r="AC823" s="210"/>
      <c r="AD823" s="210"/>
      <c r="AE823" s="210"/>
      <c r="AF823" s="210"/>
      <c r="AG823" s="210" t="s">
        <v>327</v>
      </c>
      <c r="AH823" s="210"/>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2" x14ac:dyDescent="0.25">
      <c r="A824" s="217"/>
      <c r="B824" s="218"/>
      <c r="C824" s="265" t="s">
        <v>1082</v>
      </c>
      <c r="D824" s="257"/>
      <c r="E824" s="258">
        <v>1</v>
      </c>
      <c r="F824" s="220"/>
      <c r="G824" s="220"/>
      <c r="H824" s="220"/>
      <c r="I824" s="220"/>
      <c r="J824" s="220"/>
      <c r="K824" s="220"/>
      <c r="L824" s="220"/>
      <c r="M824" s="220"/>
      <c r="N824" s="219"/>
      <c r="O824" s="219"/>
      <c r="P824" s="219"/>
      <c r="Q824" s="219"/>
      <c r="R824" s="220"/>
      <c r="S824" s="220"/>
      <c r="T824" s="220"/>
      <c r="U824" s="220"/>
      <c r="V824" s="220"/>
      <c r="W824" s="220"/>
      <c r="X824" s="220"/>
      <c r="Y824" s="220"/>
      <c r="Z824" s="210"/>
      <c r="AA824" s="210"/>
      <c r="AB824" s="210"/>
      <c r="AC824" s="210"/>
      <c r="AD824" s="210"/>
      <c r="AE824" s="210"/>
      <c r="AF824" s="210"/>
      <c r="AG824" s="210" t="s">
        <v>395</v>
      </c>
      <c r="AH824" s="210">
        <v>0</v>
      </c>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1" x14ac:dyDescent="0.25">
      <c r="A825" s="232">
        <v>149</v>
      </c>
      <c r="B825" s="233" t="s">
        <v>1083</v>
      </c>
      <c r="C825" s="250" t="s">
        <v>1084</v>
      </c>
      <c r="D825" s="234" t="s">
        <v>0</v>
      </c>
      <c r="E825" s="235">
        <v>15382</v>
      </c>
      <c r="F825" s="236"/>
      <c r="G825" s="237">
        <f>ROUND(E825*F825,2)</f>
        <v>0</v>
      </c>
      <c r="H825" s="236"/>
      <c r="I825" s="237">
        <f>ROUND(E825*H825,2)</f>
        <v>0</v>
      </c>
      <c r="J825" s="236"/>
      <c r="K825" s="237">
        <f>ROUND(E825*J825,2)</f>
        <v>0</v>
      </c>
      <c r="L825" s="237">
        <v>12</v>
      </c>
      <c r="M825" s="237">
        <f>G825*(1+L825/100)</f>
        <v>0</v>
      </c>
      <c r="N825" s="235">
        <v>0</v>
      </c>
      <c r="O825" s="235">
        <f>ROUND(E825*N825,2)</f>
        <v>0</v>
      </c>
      <c r="P825" s="235">
        <v>0</v>
      </c>
      <c r="Q825" s="235">
        <f>ROUND(E825*P825,2)</f>
        <v>0</v>
      </c>
      <c r="R825" s="237" t="s">
        <v>1085</v>
      </c>
      <c r="S825" s="237" t="s">
        <v>292</v>
      </c>
      <c r="T825" s="238" t="s">
        <v>439</v>
      </c>
      <c r="U825" s="220">
        <v>0</v>
      </c>
      <c r="V825" s="220">
        <f>ROUND(E825*U825,2)</f>
        <v>0</v>
      </c>
      <c r="W825" s="220"/>
      <c r="X825" s="220" t="s">
        <v>326</v>
      </c>
      <c r="Y825" s="220" t="s">
        <v>295</v>
      </c>
      <c r="Z825" s="210"/>
      <c r="AA825" s="210"/>
      <c r="AB825" s="210"/>
      <c r="AC825" s="210"/>
      <c r="AD825" s="210"/>
      <c r="AE825" s="210"/>
      <c r="AF825" s="210"/>
      <c r="AG825" s="210" t="s">
        <v>692</v>
      </c>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2" x14ac:dyDescent="0.25">
      <c r="A826" s="217"/>
      <c r="B826" s="218"/>
      <c r="C826" s="266" t="s">
        <v>939</v>
      </c>
      <c r="D826" s="263"/>
      <c r="E826" s="263"/>
      <c r="F826" s="263"/>
      <c r="G826" s="263"/>
      <c r="H826" s="220"/>
      <c r="I826" s="220"/>
      <c r="J826" s="220"/>
      <c r="K826" s="220"/>
      <c r="L826" s="220"/>
      <c r="M826" s="220"/>
      <c r="N826" s="219"/>
      <c r="O826" s="219"/>
      <c r="P826" s="219"/>
      <c r="Q826" s="219"/>
      <c r="R826" s="220"/>
      <c r="S826" s="220"/>
      <c r="T826" s="220"/>
      <c r="U826" s="220"/>
      <c r="V826" s="220"/>
      <c r="W826" s="220"/>
      <c r="X826" s="220"/>
      <c r="Y826" s="220"/>
      <c r="Z826" s="210"/>
      <c r="AA826" s="210"/>
      <c r="AB826" s="210"/>
      <c r="AC826" s="210"/>
      <c r="AD826" s="210"/>
      <c r="AE826" s="210"/>
      <c r="AF826" s="210"/>
      <c r="AG826" s="210" t="s">
        <v>467</v>
      </c>
      <c r="AH826" s="210"/>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x14ac:dyDescent="0.25">
      <c r="A827" s="225" t="s">
        <v>287</v>
      </c>
      <c r="B827" s="226" t="s">
        <v>223</v>
      </c>
      <c r="C827" s="249" t="s">
        <v>224</v>
      </c>
      <c r="D827" s="227"/>
      <c r="E827" s="228"/>
      <c r="F827" s="229"/>
      <c r="G827" s="229">
        <f>SUMIF(AG828:AG892,"&lt;&gt;NOR",G828:G892)</f>
        <v>0</v>
      </c>
      <c r="H827" s="229"/>
      <c r="I827" s="229">
        <f>SUM(I828:I892)</f>
        <v>0</v>
      </c>
      <c r="J827" s="229"/>
      <c r="K827" s="229">
        <f>SUM(K828:K892)</f>
        <v>0</v>
      </c>
      <c r="L827" s="229"/>
      <c r="M827" s="229">
        <f>SUM(M828:M892)</f>
        <v>0</v>
      </c>
      <c r="N827" s="228"/>
      <c r="O827" s="228">
        <f>SUM(O828:O892)</f>
        <v>0.19999999999999998</v>
      </c>
      <c r="P827" s="228"/>
      <c r="Q827" s="228">
        <f>SUM(Q828:Q892)</f>
        <v>0</v>
      </c>
      <c r="R827" s="229"/>
      <c r="S827" s="229"/>
      <c r="T827" s="230"/>
      <c r="U827" s="224"/>
      <c r="V827" s="224">
        <f>SUM(V828:V892)</f>
        <v>10.29</v>
      </c>
      <c r="W827" s="224"/>
      <c r="X827" s="224"/>
      <c r="Y827" s="224"/>
      <c r="AG827" t="s">
        <v>288</v>
      </c>
    </row>
    <row r="828" spans="1:60" ht="20.399999999999999" outlineLevel="1" x14ac:dyDescent="0.25">
      <c r="A828" s="232">
        <v>150</v>
      </c>
      <c r="B828" s="233" t="s">
        <v>1086</v>
      </c>
      <c r="C828" s="250" t="s">
        <v>1087</v>
      </c>
      <c r="D828" s="234" t="s">
        <v>437</v>
      </c>
      <c r="E828" s="235">
        <v>3</v>
      </c>
      <c r="F828" s="236"/>
      <c r="G828" s="237">
        <f>ROUND(E828*F828,2)</f>
        <v>0</v>
      </c>
      <c r="H828" s="236"/>
      <c r="I828" s="237">
        <f>ROUND(E828*H828,2)</f>
        <v>0</v>
      </c>
      <c r="J828" s="236"/>
      <c r="K828" s="237">
        <f>ROUND(E828*J828,2)</f>
        <v>0</v>
      </c>
      <c r="L828" s="237">
        <v>12</v>
      </c>
      <c r="M828" s="237">
        <f>G828*(1+L828/100)</f>
        <v>0</v>
      </c>
      <c r="N828" s="235">
        <v>4.7699999999999999E-3</v>
      </c>
      <c r="O828" s="235">
        <f>ROUND(E828*N828,2)</f>
        <v>0.01</v>
      </c>
      <c r="P828" s="235">
        <v>0</v>
      </c>
      <c r="Q828" s="235">
        <f>ROUND(E828*P828,2)</f>
        <v>0</v>
      </c>
      <c r="R828" s="237" t="s">
        <v>438</v>
      </c>
      <c r="S828" s="237" t="s">
        <v>292</v>
      </c>
      <c r="T828" s="238" t="s">
        <v>439</v>
      </c>
      <c r="U828" s="220">
        <v>1.19</v>
      </c>
      <c r="V828" s="220">
        <f>ROUND(E828*U828,2)</f>
        <v>3.57</v>
      </c>
      <c r="W828" s="220"/>
      <c r="X828" s="220" t="s">
        <v>326</v>
      </c>
      <c r="Y828" s="220" t="s">
        <v>295</v>
      </c>
      <c r="Z828" s="210"/>
      <c r="AA828" s="210"/>
      <c r="AB828" s="210"/>
      <c r="AC828" s="210"/>
      <c r="AD828" s="210"/>
      <c r="AE828" s="210"/>
      <c r="AF828" s="210"/>
      <c r="AG828" s="210" t="s">
        <v>327</v>
      </c>
      <c r="AH828" s="210"/>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2" x14ac:dyDescent="0.25">
      <c r="A829" s="217"/>
      <c r="B829" s="218"/>
      <c r="C829" s="265" t="s">
        <v>1088</v>
      </c>
      <c r="D829" s="257"/>
      <c r="E829" s="258">
        <v>3</v>
      </c>
      <c r="F829" s="220"/>
      <c r="G829" s="220"/>
      <c r="H829" s="220"/>
      <c r="I829" s="220"/>
      <c r="J829" s="220"/>
      <c r="K829" s="220"/>
      <c r="L829" s="220"/>
      <c r="M829" s="220"/>
      <c r="N829" s="219"/>
      <c r="O829" s="219"/>
      <c r="P829" s="219"/>
      <c r="Q829" s="219"/>
      <c r="R829" s="220"/>
      <c r="S829" s="220"/>
      <c r="T829" s="220"/>
      <c r="U829" s="220"/>
      <c r="V829" s="220"/>
      <c r="W829" s="220"/>
      <c r="X829" s="220"/>
      <c r="Y829" s="220"/>
      <c r="Z829" s="210"/>
      <c r="AA829" s="210"/>
      <c r="AB829" s="210"/>
      <c r="AC829" s="210"/>
      <c r="AD829" s="210"/>
      <c r="AE829" s="210"/>
      <c r="AF829" s="210"/>
      <c r="AG829" s="210" t="s">
        <v>395</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1" x14ac:dyDescent="0.25">
      <c r="A830" s="232">
        <v>151</v>
      </c>
      <c r="B830" s="233" t="s">
        <v>1089</v>
      </c>
      <c r="C830" s="250" t="s">
        <v>1090</v>
      </c>
      <c r="D830" s="234" t="s">
        <v>437</v>
      </c>
      <c r="E830" s="235">
        <v>4</v>
      </c>
      <c r="F830" s="236"/>
      <c r="G830" s="237">
        <f>ROUND(E830*F830,2)</f>
        <v>0</v>
      </c>
      <c r="H830" s="236"/>
      <c r="I830" s="237">
        <f>ROUND(E830*H830,2)</f>
        <v>0</v>
      </c>
      <c r="J830" s="236"/>
      <c r="K830" s="237">
        <f>ROUND(E830*J830,2)</f>
        <v>0</v>
      </c>
      <c r="L830" s="237">
        <v>12</v>
      </c>
      <c r="M830" s="237">
        <f>G830*(1+L830/100)</f>
        <v>0</v>
      </c>
      <c r="N830" s="235">
        <v>1.018E-2</v>
      </c>
      <c r="O830" s="235">
        <f>ROUND(E830*N830,2)</f>
        <v>0.04</v>
      </c>
      <c r="P830" s="235">
        <v>0</v>
      </c>
      <c r="Q830" s="235">
        <f>ROUND(E830*P830,2)</f>
        <v>0</v>
      </c>
      <c r="R830" s="237"/>
      <c r="S830" s="237" t="s">
        <v>325</v>
      </c>
      <c r="T830" s="238" t="s">
        <v>293</v>
      </c>
      <c r="U830" s="220">
        <v>0</v>
      </c>
      <c r="V830" s="220">
        <f>ROUND(E830*U830,2)</f>
        <v>0</v>
      </c>
      <c r="W830" s="220"/>
      <c r="X830" s="220" t="s">
        <v>326</v>
      </c>
      <c r="Y830" s="220" t="s">
        <v>295</v>
      </c>
      <c r="Z830" s="210"/>
      <c r="AA830" s="210"/>
      <c r="AB830" s="210"/>
      <c r="AC830" s="210"/>
      <c r="AD830" s="210"/>
      <c r="AE830" s="210"/>
      <c r="AF830" s="210"/>
      <c r="AG830" s="210" t="s">
        <v>327</v>
      </c>
      <c r="AH830" s="210"/>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2" x14ac:dyDescent="0.25">
      <c r="A831" s="217"/>
      <c r="B831" s="218"/>
      <c r="C831" s="265" t="s">
        <v>1091</v>
      </c>
      <c r="D831" s="257"/>
      <c r="E831" s="258">
        <v>4</v>
      </c>
      <c r="F831" s="220"/>
      <c r="G831" s="220"/>
      <c r="H831" s="220"/>
      <c r="I831" s="220"/>
      <c r="J831" s="220"/>
      <c r="K831" s="220"/>
      <c r="L831" s="220"/>
      <c r="M831" s="220"/>
      <c r="N831" s="219"/>
      <c r="O831" s="219"/>
      <c r="P831" s="219"/>
      <c r="Q831" s="219"/>
      <c r="R831" s="220"/>
      <c r="S831" s="220"/>
      <c r="T831" s="220"/>
      <c r="U831" s="220"/>
      <c r="V831" s="220"/>
      <c r="W831" s="220"/>
      <c r="X831" s="220"/>
      <c r="Y831" s="220"/>
      <c r="Z831" s="210"/>
      <c r="AA831" s="210"/>
      <c r="AB831" s="210"/>
      <c r="AC831" s="210"/>
      <c r="AD831" s="210"/>
      <c r="AE831" s="210"/>
      <c r="AF831" s="210"/>
      <c r="AG831" s="210" t="s">
        <v>395</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1" x14ac:dyDescent="0.25">
      <c r="A832" s="232">
        <v>152</v>
      </c>
      <c r="B832" s="233" t="s">
        <v>1092</v>
      </c>
      <c r="C832" s="250" t="s">
        <v>1093</v>
      </c>
      <c r="D832" s="234" t="s">
        <v>740</v>
      </c>
      <c r="E832" s="235">
        <v>29.875</v>
      </c>
      <c r="F832" s="236"/>
      <c r="G832" s="237">
        <f>ROUND(E832*F832,2)</f>
        <v>0</v>
      </c>
      <c r="H832" s="236"/>
      <c r="I832" s="237">
        <f>ROUND(E832*H832,2)</f>
        <v>0</v>
      </c>
      <c r="J832" s="236"/>
      <c r="K832" s="237">
        <f>ROUND(E832*J832,2)</f>
        <v>0</v>
      </c>
      <c r="L832" s="237">
        <v>12</v>
      </c>
      <c r="M832" s="237">
        <f>G832*(1+L832/100)</f>
        <v>0</v>
      </c>
      <c r="N832" s="235">
        <v>2E-3</v>
      </c>
      <c r="O832" s="235">
        <f>ROUND(E832*N832,2)</f>
        <v>0.06</v>
      </c>
      <c r="P832" s="235">
        <v>0</v>
      </c>
      <c r="Q832" s="235">
        <f>ROUND(E832*P832,2)</f>
        <v>0</v>
      </c>
      <c r="R832" s="237"/>
      <c r="S832" s="237" t="s">
        <v>325</v>
      </c>
      <c r="T832" s="238" t="s">
        <v>293</v>
      </c>
      <c r="U832" s="220">
        <v>0</v>
      </c>
      <c r="V832" s="220">
        <f>ROUND(E832*U832,2)</f>
        <v>0</v>
      </c>
      <c r="W832" s="220"/>
      <c r="X832" s="220" t="s">
        <v>326</v>
      </c>
      <c r="Y832" s="220" t="s">
        <v>295</v>
      </c>
      <c r="Z832" s="210"/>
      <c r="AA832" s="210"/>
      <c r="AB832" s="210"/>
      <c r="AC832" s="210"/>
      <c r="AD832" s="210"/>
      <c r="AE832" s="210"/>
      <c r="AF832" s="210"/>
      <c r="AG832" s="210" t="s">
        <v>327</v>
      </c>
      <c r="AH832" s="210"/>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2" x14ac:dyDescent="0.25">
      <c r="A833" s="217"/>
      <c r="B833" s="218"/>
      <c r="C833" s="265" t="s">
        <v>1094</v>
      </c>
      <c r="D833" s="257"/>
      <c r="E833" s="258">
        <v>29.875</v>
      </c>
      <c r="F833" s="220"/>
      <c r="G833" s="220"/>
      <c r="H833" s="220"/>
      <c r="I833" s="220"/>
      <c r="J833" s="220"/>
      <c r="K833" s="220"/>
      <c r="L833" s="220"/>
      <c r="M833" s="220"/>
      <c r="N833" s="219"/>
      <c r="O833" s="219"/>
      <c r="P833" s="219"/>
      <c r="Q833" s="219"/>
      <c r="R833" s="220"/>
      <c r="S833" s="220"/>
      <c r="T833" s="220"/>
      <c r="U833" s="220"/>
      <c r="V833" s="220"/>
      <c r="W833" s="220"/>
      <c r="X833" s="220"/>
      <c r="Y833" s="220"/>
      <c r="Z833" s="210"/>
      <c r="AA833" s="210"/>
      <c r="AB833" s="210"/>
      <c r="AC833" s="210"/>
      <c r="AD833" s="210"/>
      <c r="AE833" s="210"/>
      <c r="AF833" s="210"/>
      <c r="AG833" s="210" t="s">
        <v>395</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1" x14ac:dyDescent="0.25">
      <c r="A834" s="232">
        <v>153</v>
      </c>
      <c r="B834" s="233" t="s">
        <v>1095</v>
      </c>
      <c r="C834" s="250" t="s">
        <v>1096</v>
      </c>
      <c r="D834" s="234" t="s">
        <v>740</v>
      </c>
      <c r="E834" s="235">
        <v>33.6</v>
      </c>
      <c r="F834" s="236"/>
      <c r="G834" s="237">
        <f>ROUND(E834*F834,2)</f>
        <v>0</v>
      </c>
      <c r="H834" s="236"/>
      <c r="I834" s="237">
        <f>ROUND(E834*H834,2)</f>
        <v>0</v>
      </c>
      <c r="J834" s="236"/>
      <c r="K834" s="237">
        <f>ROUND(E834*J834,2)</f>
        <v>0</v>
      </c>
      <c r="L834" s="237">
        <v>12</v>
      </c>
      <c r="M834" s="237">
        <f>G834*(1+L834/100)</f>
        <v>0</v>
      </c>
      <c r="N834" s="235">
        <v>2E-3</v>
      </c>
      <c r="O834" s="235">
        <f>ROUND(E834*N834,2)</f>
        <v>7.0000000000000007E-2</v>
      </c>
      <c r="P834" s="235">
        <v>0</v>
      </c>
      <c r="Q834" s="235">
        <f>ROUND(E834*P834,2)</f>
        <v>0</v>
      </c>
      <c r="R834" s="237"/>
      <c r="S834" s="237" t="s">
        <v>325</v>
      </c>
      <c r="T834" s="238" t="s">
        <v>293</v>
      </c>
      <c r="U834" s="220">
        <v>0</v>
      </c>
      <c r="V834" s="220">
        <f>ROUND(E834*U834,2)</f>
        <v>0</v>
      </c>
      <c r="W834" s="220"/>
      <c r="X834" s="220" t="s">
        <v>326</v>
      </c>
      <c r="Y834" s="220" t="s">
        <v>295</v>
      </c>
      <c r="Z834" s="210"/>
      <c r="AA834" s="210"/>
      <c r="AB834" s="210"/>
      <c r="AC834" s="210"/>
      <c r="AD834" s="210"/>
      <c r="AE834" s="210"/>
      <c r="AF834" s="210"/>
      <c r="AG834" s="210" t="s">
        <v>327</v>
      </c>
      <c r="AH834" s="210"/>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2" x14ac:dyDescent="0.25">
      <c r="A835" s="217"/>
      <c r="B835" s="218"/>
      <c r="C835" s="265" t="s">
        <v>1097</v>
      </c>
      <c r="D835" s="257"/>
      <c r="E835" s="258">
        <v>33.6</v>
      </c>
      <c r="F835" s="220"/>
      <c r="G835" s="220"/>
      <c r="H835" s="220"/>
      <c r="I835" s="220"/>
      <c r="J835" s="220"/>
      <c r="K835" s="220"/>
      <c r="L835" s="220"/>
      <c r="M835" s="220"/>
      <c r="N835" s="219"/>
      <c r="O835" s="219"/>
      <c r="P835" s="219"/>
      <c r="Q835" s="219"/>
      <c r="R835" s="220"/>
      <c r="S835" s="220"/>
      <c r="T835" s="220"/>
      <c r="U835" s="220"/>
      <c r="V835" s="220"/>
      <c r="W835" s="220"/>
      <c r="X835" s="220"/>
      <c r="Y835" s="220"/>
      <c r="Z835" s="210"/>
      <c r="AA835" s="210"/>
      <c r="AB835" s="210"/>
      <c r="AC835" s="210"/>
      <c r="AD835" s="210"/>
      <c r="AE835" s="210"/>
      <c r="AF835" s="210"/>
      <c r="AG835" s="210" t="s">
        <v>395</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1" x14ac:dyDescent="0.25">
      <c r="A836" s="232">
        <v>154</v>
      </c>
      <c r="B836" s="233" t="s">
        <v>1098</v>
      </c>
      <c r="C836" s="250" t="s">
        <v>1099</v>
      </c>
      <c r="D836" s="234" t="s">
        <v>740</v>
      </c>
      <c r="E836" s="235">
        <v>7.5</v>
      </c>
      <c r="F836" s="236"/>
      <c r="G836" s="237">
        <f>ROUND(E836*F836,2)</f>
        <v>0</v>
      </c>
      <c r="H836" s="236"/>
      <c r="I836" s="237">
        <f>ROUND(E836*H836,2)</f>
        <v>0</v>
      </c>
      <c r="J836" s="236"/>
      <c r="K836" s="237">
        <f>ROUND(E836*J836,2)</f>
        <v>0</v>
      </c>
      <c r="L836" s="237">
        <v>12</v>
      </c>
      <c r="M836" s="237">
        <f>G836*(1+L836/100)</f>
        <v>0</v>
      </c>
      <c r="N836" s="235">
        <v>2E-3</v>
      </c>
      <c r="O836" s="235">
        <f>ROUND(E836*N836,2)</f>
        <v>0.02</v>
      </c>
      <c r="P836" s="235">
        <v>0</v>
      </c>
      <c r="Q836" s="235">
        <f>ROUND(E836*P836,2)</f>
        <v>0</v>
      </c>
      <c r="R836" s="237"/>
      <c r="S836" s="237" t="s">
        <v>325</v>
      </c>
      <c r="T836" s="238" t="s">
        <v>293</v>
      </c>
      <c r="U836" s="220">
        <v>0</v>
      </c>
      <c r="V836" s="220">
        <f>ROUND(E836*U836,2)</f>
        <v>0</v>
      </c>
      <c r="W836" s="220"/>
      <c r="X836" s="220" t="s">
        <v>326</v>
      </c>
      <c r="Y836" s="220" t="s">
        <v>295</v>
      </c>
      <c r="Z836" s="210"/>
      <c r="AA836" s="210"/>
      <c r="AB836" s="210"/>
      <c r="AC836" s="210"/>
      <c r="AD836" s="210"/>
      <c r="AE836" s="210"/>
      <c r="AF836" s="210"/>
      <c r="AG836" s="210" t="s">
        <v>327</v>
      </c>
      <c r="AH836" s="210"/>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2" x14ac:dyDescent="0.25">
      <c r="A837" s="217"/>
      <c r="B837" s="218"/>
      <c r="C837" s="265" t="s">
        <v>1100</v>
      </c>
      <c r="D837" s="257"/>
      <c r="E837" s="258">
        <v>7.5</v>
      </c>
      <c r="F837" s="220"/>
      <c r="G837" s="220"/>
      <c r="H837" s="220"/>
      <c r="I837" s="220"/>
      <c r="J837" s="220"/>
      <c r="K837" s="220"/>
      <c r="L837" s="220"/>
      <c r="M837" s="220"/>
      <c r="N837" s="219"/>
      <c r="O837" s="219"/>
      <c r="P837" s="219"/>
      <c r="Q837" s="219"/>
      <c r="R837" s="220"/>
      <c r="S837" s="220"/>
      <c r="T837" s="220"/>
      <c r="U837" s="220"/>
      <c r="V837" s="220"/>
      <c r="W837" s="220"/>
      <c r="X837" s="220"/>
      <c r="Y837" s="220"/>
      <c r="Z837" s="210"/>
      <c r="AA837" s="210"/>
      <c r="AB837" s="210"/>
      <c r="AC837" s="210"/>
      <c r="AD837" s="210"/>
      <c r="AE837" s="210"/>
      <c r="AF837" s="210"/>
      <c r="AG837" s="210" t="s">
        <v>395</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1" x14ac:dyDescent="0.25">
      <c r="A838" s="232">
        <v>155</v>
      </c>
      <c r="B838" s="233" t="s">
        <v>1101</v>
      </c>
      <c r="C838" s="250" t="s">
        <v>1102</v>
      </c>
      <c r="D838" s="234" t="s">
        <v>336</v>
      </c>
      <c r="E838" s="235">
        <v>2</v>
      </c>
      <c r="F838" s="236"/>
      <c r="G838" s="237">
        <f>ROUND(E838*F838,2)</f>
        <v>0</v>
      </c>
      <c r="H838" s="236"/>
      <c r="I838" s="237">
        <f>ROUND(E838*H838,2)</f>
        <v>0</v>
      </c>
      <c r="J838" s="236"/>
      <c r="K838" s="237">
        <f>ROUND(E838*J838,2)</f>
        <v>0</v>
      </c>
      <c r="L838" s="237">
        <v>12</v>
      </c>
      <c r="M838" s="237">
        <f>G838*(1+L838/100)</f>
        <v>0</v>
      </c>
      <c r="N838" s="235">
        <v>0</v>
      </c>
      <c r="O838" s="235">
        <f>ROUND(E838*N838,2)</f>
        <v>0</v>
      </c>
      <c r="P838" s="235">
        <v>0</v>
      </c>
      <c r="Q838" s="235">
        <f>ROUND(E838*P838,2)</f>
        <v>0</v>
      </c>
      <c r="R838" s="237"/>
      <c r="S838" s="237" t="s">
        <v>325</v>
      </c>
      <c r="T838" s="238" t="s">
        <v>293</v>
      </c>
      <c r="U838" s="220">
        <v>0</v>
      </c>
      <c r="V838" s="220">
        <f>ROUND(E838*U838,2)</f>
        <v>0</v>
      </c>
      <c r="W838" s="220"/>
      <c r="X838" s="220" t="s">
        <v>607</v>
      </c>
      <c r="Y838" s="220" t="s">
        <v>295</v>
      </c>
      <c r="Z838" s="210"/>
      <c r="AA838" s="210"/>
      <c r="AB838" s="210"/>
      <c r="AC838" s="210"/>
      <c r="AD838" s="210"/>
      <c r="AE838" s="210"/>
      <c r="AF838" s="210"/>
      <c r="AG838" s="210" t="s">
        <v>608</v>
      </c>
      <c r="AH838" s="210"/>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2" x14ac:dyDescent="0.25">
      <c r="A839" s="217"/>
      <c r="B839" s="218"/>
      <c r="C839" s="265" t="s">
        <v>1103</v>
      </c>
      <c r="D839" s="257"/>
      <c r="E839" s="258">
        <v>2</v>
      </c>
      <c r="F839" s="220"/>
      <c r="G839" s="220"/>
      <c r="H839" s="220"/>
      <c r="I839" s="220"/>
      <c r="J839" s="220"/>
      <c r="K839" s="220"/>
      <c r="L839" s="220"/>
      <c r="M839" s="220"/>
      <c r="N839" s="219"/>
      <c r="O839" s="219"/>
      <c r="P839" s="219"/>
      <c r="Q839" s="219"/>
      <c r="R839" s="220"/>
      <c r="S839" s="220"/>
      <c r="T839" s="220"/>
      <c r="U839" s="220"/>
      <c r="V839" s="220"/>
      <c r="W839" s="220"/>
      <c r="X839" s="220"/>
      <c r="Y839" s="220"/>
      <c r="Z839" s="210"/>
      <c r="AA839" s="210"/>
      <c r="AB839" s="210"/>
      <c r="AC839" s="210"/>
      <c r="AD839" s="210"/>
      <c r="AE839" s="210"/>
      <c r="AF839" s="210"/>
      <c r="AG839" s="210" t="s">
        <v>395</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1" x14ac:dyDescent="0.25">
      <c r="A840" s="232">
        <v>156</v>
      </c>
      <c r="B840" s="233" t="s">
        <v>1104</v>
      </c>
      <c r="C840" s="250" t="s">
        <v>1105</v>
      </c>
      <c r="D840" s="234" t="s">
        <v>336</v>
      </c>
      <c r="E840" s="235">
        <v>1</v>
      </c>
      <c r="F840" s="236"/>
      <c r="G840" s="237">
        <f>ROUND(E840*F840,2)</f>
        <v>0</v>
      </c>
      <c r="H840" s="236"/>
      <c r="I840" s="237">
        <f>ROUND(E840*H840,2)</f>
        <v>0</v>
      </c>
      <c r="J840" s="236"/>
      <c r="K840" s="237">
        <f>ROUND(E840*J840,2)</f>
        <v>0</v>
      </c>
      <c r="L840" s="237">
        <v>12</v>
      </c>
      <c r="M840" s="237">
        <f>G840*(1+L840/100)</f>
        <v>0</v>
      </c>
      <c r="N840" s="235">
        <v>0</v>
      </c>
      <c r="O840" s="235">
        <f>ROUND(E840*N840,2)</f>
        <v>0</v>
      </c>
      <c r="P840" s="235">
        <v>0</v>
      </c>
      <c r="Q840" s="235">
        <f>ROUND(E840*P840,2)</f>
        <v>0</v>
      </c>
      <c r="R840" s="237"/>
      <c r="S840" s="237" t="s">
        <v>325</v>
      </c>
      <c r="T840" s="238" t="s">
        <v>293</v>
      </c>
      <c r="U840" s="220">
        <v>0</v>
      </c>
      <c r="V840" s="220">
        <f>ROUND(E840*U840,2)</f>
        <v>0</v>
      </c>
      <c r="W840" s="220"/>
      <c r="X840" s="220" t="s">
        <v>607</v>
      </c>
      <c r="Y840" s="220" t="s">
        <v>295</v>
      </c>
      <c r="Z840" s="210"/>
      <c r="AA840" s="210"/>
      <c r="AB840" s="210"/>
      <c r="AC840" s="210"/>
      <c r="AD840" s="210"/>
      <c r="AE840" s="210"/>
      <c r="AF840" s="210"/>
      <c r="AG840" s="210" t="s">
        <v>608</v>
      </c>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2" x14ac:dyDescent="0.25">
      <c r="A841" s="217"/>
      <c r="B841" s="218"/>
      <c r="C841" s="265" t="s">
        <v>1106</v>
      </c>
      <c r="D841" s="257"/>
      <c r="E841" s="258">
        <v>1</v>
      </c>
      <c r="F841" s="220"/>
      <c r="G841" s="220"/>
      <c r="H841" s="220"/>
      <c r="I841" s="220"/>
      <c r="J841" s="220"/>
      <c r="K841" s="220"/>
      <c r="L841" s="220"/>
      <c r="M841" s="220"/>
      <c r="N841" s="219"/>
      <c r="O841" s="219"/>
      <c r="P841" s="219"/>
      <c r="Q841" s="219"/>
      <c r="R841" s="220"/>
      <c r="S841" s="220"/>
      <c r="T841" s="220"/>
      <c r="U841" s="220"/>
      <c r="V841" s="220"/>
      <c r="W841" s="220"/>
      <c r="X841" s="220"/>
      <c r="Y841" s="220"/>
      <c r="Z841" s="210"/>
      <c r="AA841" s="210"/>
      <c r="AB841" s="210"/>
      <c r="AC841" s="210"/>
      <c r="AD841" s="210"/>
      <c r="AE841" s="210"/>
      <c r="AF841" s="210"/>
      <c r="AG841" s="210" t="s">
        <v>395</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1" x14ac:dyDescent="0.25">
      <c r="A842" s="232">
        <v>157</v>
      </c>
      <c r="B842" s="233" t="s">
        <v>1107</v>
      </c>
      <c r="C842" s="250" t="s">
        <v>1108</v>
      </c>
      <c r="D842" s="234" t="s">
        <v>336</v>
      </c>
      <c r="E842" s="235">
        <v>1</v>
      </c>
      <c r="F842" s="236"/>
      <c r="G842" s="237">
        <f>ROUND(E842*F842,2)</f>
        <v>0</v>
      </c>
      <c r="H842" s="236"/>
      <c r="I842" s="237">
        <f>ROUND(E842*H842,2)</f>
        <v>0</v>
      </c>
      <c r="J842" s="236"/>
      <c r="K842" s="237">
        <f>ROUND(E842*J842,2)</f>
        <v>0</v>
      </c>
      <c r="L842" s="237">
        <v>12</v>
      </c>
      <c r="M842" s="237">
        <f>G842*(1+L842/100)</f>
        <v>0</v>
      </c>
      <c r="N842" s="235">
        <v>0</v>
      </c>
      <c r="O842" s="235">
        <f>ROUND(E842*N842,2)</f>
        <v>0</v>
      </c>
      <c r="P842" s="235">
        <v>0</v>
      </c>
      <c r="Q842" s="235">
        <f>ROUND(E842*P842,2)</f>
        <v>0</v>
      </c>
      <c r="R842" s="237"/>
      <c r="S842" s="237" t="s">
        <v>325</v>
      </c>
      <c r="T842" s="238" t="s">
        <v>293</v>
      </c>
      <c r="U842" s="220">
        <v>0</v>
      </c>
      <c r="V842" s="220">
        <f>ROUND(E842*U842,2)</f>
        <v>0</v>
      </c>
      <c r="W842" s="220"/>
      <c r="X842" s="220" t="s">
        <v>326</v>
      </c>
      <c r="Y842" s="220" t="s">
        <v>295</v>
      </c>
      <c r="Z842" s="210"/>
      <c r="AA842" s="210"/>
      <c r="AB842" s="210"/>
      <c r="AC842" s="210"/>
      <c r="AD842" s="210"/>
      <c r="AE842" s="210"/>
      <c r="AF842" s="210"/>
      <c r="AG842" s="210" t="s">
        <v>327</v>
      </c>
      <c r="AH842" s="210"/>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2" x14ac:dyDescent="0.25">
      <c r="A843" s="217"/>
      <c r="B843" s="218"/>
      <c r="C843" s="265" t="s">
        <v>1109</v>
      </c>
      <c r="D843" s="257"/>
      <c r="E843" s="258">
        <v>1</v>
      </c>
      <c r="F843" s="220"/>
      <c r="G843" s="220"/>
      <c r="H843" s="220"/>
      <c r="I843" s="220"/>
      <c r="J843" s="220"/>
      <c r="K843" s="220"/>
      <c r="L843" s="220"/>
      <c r="M843" s="220"/>
      <c r="N843" s="219"/>
      <c r="O843" s="219"/>
      <c r="P843" s="219"/>
      <c r="Q843" s="219"/>
      <c r="R843" s="220"/>
      <c r="S843" s="220"/>
      <c r="T843" s="220"/>
      <c r="U843" s="220"/>
      <c r="V843" s="220"/>
      <c r="W843" s="220"/>
      <c r="X843" s="220"/>
      <c r="Y843" s="220"/>
      <c r="Z843" s="210"/>
      <c r="AA843" s="210"/>
      <c r="AB843" s="210"/>
      <c r="AC843" s="210"/>
      <c r="AD843" s="210"/>
      <c r="AE843" s="210"/>
      <c r="AF843" s="210"/>
      <c r="AG843" s="210" t="s">
        <v>395</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1" x14ac:dyDescent="0.25">
      <c r="A844" s="232">
        <v>158</v>
      </c>
      <c r="B844" s="233" t="s">
        <v>1110</v>
      </c>
      <c r="C844" s="250" t="s">
        <v>1111</v>
      </c>
      <c r="D844" s="234" t="s">
        <v>336</v>
      </c>
      <c r="E844" s="235">
        <v>1</v>
      </c>
      <c r="F844" s="236"/>
      <c r="G844" s="237">
        <f>ROUND(E844*F844,2)</f>
        <v>0</v>
      </c>
      <c r="H844" s="236"/>
      <c r="I844" s="237">
        <f>ROUND(E844*H844,2)</f>
        <v>0</v>
      </c>
      <c r="J844" s="236"/>
      <c r="K844" s="237">
        <f>ROUND(E844*J844,2)</f>
        <v>0</v>
      </c>
      <c r="L844" s="237">
        <v>12</v>
      </c>
      <c r="M844" s="237">
        <f>G844*(1+L844/100)</f>
        <v>0</v>
      </c>
      <c r="N844" s="235">
        <v>0</v>
      </c>
      <c r="O844" s="235">
        <f>ROUND(E844*N844,2)</f>
        <v>0</v>
      </c>
      <c r="P844" s="235">
        <v>0</v>
      </c>
      <c r="Q844" s="235">
        <f>ROUND(E844*P844,2)</f>
        <v>0</v>
      </c>
      <c r="R844" s="237"/>
      <c r="S844" s="237" t="s">
        <v>325</v>
      </c>
      <c r="T844" s="238" t="s">
        <v>293</v>
      </c>
      <c r="U844" s="220">
        <v>0</v>
      </c>
      <c r="V844" s="220">
        <f>ROUND(E844*U844,2)</f>
        <v>0</v>
      </c>
      <c r="W844" s="220"/>
      <c r="X844" s="220" t="s">
        <v>326</v>
      </c>
      <c r="Y844" s="220" t="s">
        <v>295</v>
      </c>
      <c r="Z844" s="210"/>
      <c r="AA844" s="210"/>
      <c r="AB844" s="210"/>
      <c r="AC844" s="210"/>
      <c r="AD844" s="210"/>
      <c r="AE844" s="210"/>
      <c r="AF844" s="210"/>
      <c r="AG844" s="210" t="s">
        <v>327</v>
      </c>
      <c r="AH844" s="210"/>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2" x14ac:dyDescent="0.25">
      <c r="A845" s="217"/>
      <c r="B845" s="218"/>
      <c r="C845" s="265" t="s">
        <v>1112</v>
      </c>
      <c r="D845" s="257"/>
      <c r="E845" s="258">
        <v>1</v>
      </c>
      <c r="F845" s="220"/>
      <c r="G845" s="220"/>
      <c r="H845" s="220"/>
      <c r="I845" s="220"/>
      <c r="J845" s="220"/>
      <c r="K845" s="220"/>
      <c r="L845" s="220"/>
      <c r="M845" s="220"/>
      <c r="N845" s="219"/>
      <c r="O845" s="219"/>
      <c r="P845" s="219"/>
      <c r="Q845" s="219"/>
      <c r="R845" s="220"/>
      <c r="S845" s="220"/>
      <c r="T845" s="220"/>
      <c r="U845" s="220"/>
      <c r="V845" s="220"/>
      <c r="W845" s="220"/>
      <c r="X845" s="220"/>
      <c r="Y845" s="220"/>
      <c r="Z845" s="210"/>
      <c r="AA845" s="210"/>
      <c r="AB845" s="210"/>
      <c r="AC845" s="210"/>
      <c r="AD845" s="210"/>
      <c r="AE845" s="210"/>
      <c r="AF845" s="210"/>
      <c r="AG845" s="210" t="s">
        <v>395</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1" x14ac:dyDescent="0.25">
      <c r="A846" s="232">
        <v>159</v>
      </c>
      <c r="B846" s="233" t="s">
        <v>1113</v>
      </c>
      <c r="C846" s="250" t="s">
        <v>1114</v>
      </c>
      <c r="D846" s="234" t="s">
        <v>336</v>
      </c>
      <c r="E846" s="235">
        <v>2</v>
      </c>
      <c r="F846" s="236"/>
      <c r="G846" s="237">
        <f>ROUND(E846*F846,2)</f>
        <v>0</v>
      </c>
      <c r="H846" s="236"/>
      <c r="I846" s="237">
        <f>ROUND(E846*H846,2)</f>
        <v>0</v>
      </c>
      <c r="J846" s="236"/>
      <c r="K846" s="237">
        <f>ROUND(E846*J846,2)</f>
        <v>0</v>
      </c>
      <c r="L846" s="237">
        <v>12</v>
      </c>
      <c r="M846" s="237">
        <f>G846*(1+L846/100)</f>
        <v>0</v>
      </c>
      <c r="N846" s="235">
        <v>0</v>
      </c>
      <c r="O846" s="235">
        <f>ROUND(E846*N846,2)</f>
        <v>0</v>
      </c>
      <c r="P846" s="235">
        <v>0</v>
      </c>
      <c r="Q846" s="235">
        <f>ROUND(E846*P846,2)</f>
        <v>0</v>
      </c>
      <c r="R846" s="237"/>
      <c r="S846" s="237" t="s">
        <v>325</v>
      </c>
      <c r="T846" s="238" t="s">
        <v>293</v>
      </c>
      <c r="U846" s="220">
        <v>0</v>
      </c>
      <c r="V846" s="220">
        <f>ROUND(E846*U846,2)</f>
        <v>0</v>
      </c>
      <c r="W846" s="220"/>
      <c r="X846" s="220" t="s">
        <v>326</v>
      </c>
      <c r="Y846" s="220" t="s">
        <v>295</v>
      </c>
      <c r="Z846" s="210"/>
      <c r="AA846" s="210"/>
      <c r="AB846" s="210"/>
      <c r="AC846" s="210"/>
      <c r="AD846" s="210"/>
      <c r="AE846" s="210"/>
      <c r="AF846" s="210"/>
      <c r="AG846" s="210" t="s">
        <v>327</v>
      </c>
      <c r="AH846" s="210"/>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2" x14ac:dyDescent="0.25">
      <c r="A847" s="217"/>
      <c r="B847" s="218"/>
      <c r="C847" s="265" t="s">
        <v>1115</v>
      </c>
      <c r="D847" s="257"/>
      <c r="E847" s="258">
        <v>2</v>
      </c>
      <c r="F847" s="220"/>
      <c r="G847" s="220"/>
      <c r="H847" s="220"/>
      <c r="I847" s="220"/>
      <c r="J847" s="220"/>
      <c r="K847" s="220"/>
      <c r="L847" s="220"/>
      <c r="M847" s="220"/>
      <c r="N847" s="219"/>
      <c r="O847" s="219"/>
      <c r="P847" s="219"/>
      <c r="Q847" s="219"/>
      <c r="R847" s="220"/>
      <c r="S847" s="220"/>
      <c r="T847" s="220"/>
      <c r="U847" s="220"/>
      <c r="V847" s="220"/>
      <c r="W847" s="220"/>
      <c r="X847" s="220"/>
      <c r="Y847" s="220"/>
      <c r="Z847" s="210"/>
      <c r="AA847" s="210"/>
      <c r="AB847" s="210"/>
      <c r="AC847" s="210"/>
      <c r="AD847" s="210"/>
      <c r="AE847" s="210"/>
      <c r="AF847" s="210"/>
      <c r="AG847" s="210" t="s">
        <v>395</v>
      </c>
      <c r="AH847" s="210">
        <v>0</v>
      </c>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1" x14ac:dyDescent="0.25">
      <c r="A848" s="232">
        <v>160</v>
      </c>
      <c r="B848" s="233" t="s">
        <v>1116</v>
      </c>
      <c r="C848" s="250" t="s">
        <v>1117</v>
      </c>
      <c r="D848" s="234" t="s">
        <v>336</v>
      </c>
      <c r="E848" s="235">
        <v>2</v>
      </c>
      <c r="F848" s="236"/>
      <c r="G848" s="237">
        <f>ROUND(E848*F848,2)</f>
        <v>0</v>
      </c>
      <c r="H848" s="236"/>
      <c r="I848" s="237">
        <f>ROUND(E848*H848,2)</f>
        <v>0</v>
      </c>
      <c r="J848" s="236"/>
      <c r="K848" s="237">
        <f>ROUND(E848*J848,2)</f>
        <v>0</v>
      </c>
      <c r="L848" s="237">
        <v>12</v>
      </c>
      <c r="M848" s="237">
        <f>G848*(1+L848/100)</f>
        <v>0</v>
      </c>
      <c r="N848" s="235">
        <v>0</v>
      </c>
      <c r="O848" s="235">
        <f>ROUND(E848*N848,2)</f>
        <v>0</v>
      </c>
      <c r="P848" s="235">
        <v>0</v>
      </c>
      <c r="Q848" s="235">
        <f>ROUND(E848*P848,2)</f>
        <v>0</v>
      </c>
      <c r="R848" s="237"/>
      <c r="S848" s="237" t="s">
        <v>325</v>
      </c>
      <c r="T848" s="238" t="s">
        <v>293</v>
      </c>
      <c r="U848" s="220">
        <v>0</v>
      </c>
      <c r="V848" s="220">
        <f>ROUND(E848*U848,2)</f>
        <v>0</v>
      </c>
      <c r="W848" s="220"/>
      <c r="X848" s="220" t="s">
        <v>326</v>
      </c>
      <c r="Y848" s="220" t="s">
        <v>295</v>
      </c>
      <c r="Z848" s="210"/>
      <c r="AA848" s="210"/>
      <c r="AB848" s="210"/>
      <c r="AC848" s="210"/>
      <c r="AD848" s="210"/>
      <c r="AE848" s="210"/>
      <c r="AF848" s="210"/>
      <c r="AG848" s="210" t="s">
        <v>327</v>
      </c>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2" x14ac:dyDescent="0.25">
      <c r="A849" s="217"/>
      <c r="B849" s="218"/>
      <c r="C849" s="265" t="s">
        <v>1118</v>
      </c>
      <c r="D849" s="257"/>
      <c r="E849" s="258">
        <v>2</v>
      </c>
      <c r="F849" s="220"/>
      <c r="G849" s="220"/>
      <c r="H849" s="220"/>
      <c r="I849" s="220"/>
      <c r="J849" s="220"/>
      <c r="K849" s="220"/>
      <c r="L849" s="220"/>
      <c r="M849" s="220"/>
      <c r="N849" s="219"/>
      <c r="O849" s="219"/>
      <c r="P849" s="219"/>
      <c r="Q849" s="219"/>
      <c r="R849" s="220"/>
      <c r="S849" s="220"/>
      <c r="T849" s="220"/>
      <c r="U849" s="220"/>
      <c r="V849" s="220"/>
      <c r="W849" s="220"/>
      <c r="X849" s="220"/>
      <c r="Y849" s="220"/>
      <c r="Z849" s="210"/>
      <c r="AA849" s="210"/>
      <c r="AB849" s="210"/>
      <c r="AC849" s="210"/>
      <c r="AD849" s="210"/>
      <c r="AE849" s="210"/>
      <c r="AF849" s="210"/>
      <c r="AG849" s="210" t="s">
        <v>395</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1" x14ac:dyDescent="0.25">
      <c r="A850" s="232">
        <v>161</v>
      </c>
      <c r="B850" s="233" t="s">
        <v>1119</v>
      </c>
      <c r="C850" s="250" t="s">
        <v>1117</v>
      </c>
      <c r="D850" s="234" t="s">
        <v>336</v>
      </c>
      <c r="E850" s="235">
        <v>2</v>
      </c>
      <c r="F850" s="236"/>
      <c r="G850" s="237">
        <f>ROUND(E850*F850,2)</f>
        <v>0</v>
      </c>
      <c r="H850" s="236"/>
      <c r="I850" s="237">
        <f>ROUND(E850*H850,2)</f>
        <v>0</v>
      </c>
      <c r="J850" s="236"/>
      <c r="K850" s="237">
        <f>ROUND(E850*J850,2)</f>
        <v>0</v>
      </c>
      <c r="L850" s="237">
        <v>12</v>
      </c>
      <c r="M850" s="237">
        <f>G850*(1+L850/100)</f>
        <v>0</v>
      </c>
      <c r="N850" s="235">
        <v>0</v>
      </c>
      <c r="O850" s="235">
        <f>ROUND(E850*N850,2)</f>
        <v>0</v>
      </c>
      <c r="P850" s="235">
        <v>0</v>
      </c>
      <c r="Q850" s="235">
        <f>ROUND(E850*P850,2)</f>
        <v>0</v>
      </c>
      <c r="R850" s="237"/>
      <c r="S850" s="237" t="s">
        <v>325</v>
      </c>
      <c r="T850" s="238" t="s">
        <v>293</v>
      </c>
      <c r="U850" s="220">
        <v>0</v>
      </c>
      <c r="V850" s="220">
        <f>ROUND(E850*U850,2)</f>
        <v>0</v>
      </c>
      <c r="W850" s="220"/>
      <c r="X850" s="220" t="s">
        <v>326</v>
      </c>
      <c r="Y850" s="220" t="s">
        <v>295</v>
      </c>
      <c r="Z850" s="210"/>
      <c r="AA850" s="210"/>
      <c r="AB850" s="210"/>
      <c r="AC850" s="210"/>
      <c r="AD850" s="210"/>
      <c r="AE850" s="210"/>
      <c r="AF850" s="210"/>
      <c r="AG850" s="210" t="s">
        <v>327</v>
      </c>
      <c r="AH850" s="210"/>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2" x14ac:dyDescent="0.25">
      <c r="A851" s="217"/>
      <c r="B851" s="218"/>
      <c r="C851" s="265" t="s">
        <v>1120</v>
      </c>
      <c r="D851" s="257"/>
      <c r="E851" s="258">
        <v>2</v>
      </c>
      <c r="F851" s="220"/>
      <c r="G851" s="220"/>
      <c r="H851" s="220"/>
      <c r="I851" s="220"/>
      <c r="J851" s="220"/>
      <c r="K851" s="220"/>
      <c r="L851" s="220"/>
      <c r="M851" s="220"/>
      <c r="N851" s="219"/>
      <c r="O851" s="219"/>
      <c r="P851" s="219"/>
      <c r="Q851" s="219"/>
      <c r="R851" s="220"/>
      <c r="S851" s="220"/>
      <c r="T851" s="220"/>
      <c r="U851" s="220"/>
      <c r="V851" s="220"/>
      <c r="W851" s="220"/>
      <c r="X851" s="220"/>
      <c r="Y851" s="220"/>
      <c r="Z851" s="210"/>
      <c r="AA851" s="210"/>
      <c r="AB851" s="210"/>
      <c r="AC851" s="210"/>
      <c r="AD851" s="210"/>
      <c r="AE851" s="210"/>
      <c r="AF851" s="210"/>
      <c r="AG851" s="210" t="s">
        <v>395</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1" x14ac:dyDescent="0.25">
      <c r="A852" s="232">
        <v>162</v>
      </c>
      <c r="B852" s="233" t="s">
        <v>1121</v>
      </c>
      <c r="C852" s="250" t="s">
        <v>1122</v>
      </c>
      <c r="D852" s="234" t="s">
        <v>336</v>
      </c>
      <c r="E852" s="235">
        <v>1</v>
      </c>
      <c r="F852" s="236"/>
      <c r="G852" s="237">
        <f>ROUND(E852*F852,2)</f>
        <v>0</v>
      </c>
      <c r="H852" s="236"/>
      <c r="I852" s="237">
        <f>ROUND(E852*H852,2)</f>
        <v>0</v>
      </c>
      <c r="J852" s="236"/>
      <c r="K852" s="237">
        <f>ROUND(E852*J852,2)</f>
        <v>0</v>
      </c>
      <c r="L852" s="237">
        <v>12</v>
      </c>
      <c r="M852" s="237">
        <f>G852*(1+L852/100)</f>
        <v>0</v>
      </c>
      <c r="N852" s="235">
        <v>0</v>
      </c>
      <c r="O852" s="235">
        <f>ROUND(E852*N852,2)</f>
        <v>0</v>
      </c>
      <c r="P852" s="235">
        <v>0</v>
      </c>
      <c r="Q852" s="235">
        <f>ROUND(E852*P852,2)</f>
        <v>0</v>
      </c>
      <c r="R852" s="237"/>
      <c r="S852" s="237" t="s">
        <v>325</v>
      </c>
      <c r="T852" s="238" t="s">
        <v>293</v>
      </c>
      <c r="U852" s="220">
        <v>0</v>
      </c>
      <c r="V852" s="220">
        <f>ROUND(E852*U852,2)</f>
        <v>0</v>
      </c>
      <c r="W852" s="220"/>
      <c r="X852" s="220" t="s">
        <v>326</v>
      </c>
      <c r="Y852" s="220" t="s">
        <v>295</v>
      </c>
      <c r="Z852" s="210"/>
      <c r="AA852" s="210"/>
      <c r="AB852" s="210"/>
      <c r="AC852" s="210"/>
      <c r="AD852" s="210"/>
      <c r="AE852" s="210"/>
      <c r="AF852" s="210"/>
      <c r="AG852" s="210" t="s">
        <v>327</v>
      </c>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2" x14ac:dyDescent="0.25">
      <c r="A853" s="217"/>
      <c r="B853" s="218"/>
      <c r="C853" s="265" t="s">
        <v>1123</v>
      </c>
      <c r="D853" s="257"/>
      <c r="E853" s="258">
        <v>1</v>
      </c>
      <c r="F853" s="220"/>
      <c r="G853" s="220"/>
      <c r="H853" s="220"/>
      <c r="I853" s="220"/>
      <c r="J853" s="220"/>
      <c r="K853" s="220"/>
      <c r="L853" s="220"/>
      <c r="M853" s="220"/>
      <c r="N853" s="219"/>
      <c r="O853" s="219"/>
      <c r="P853" s="219"/>
      <c r="Q853" s="219"/>
      <c r="R853" s="220"/>
      <c r="S853" s="220"/>
      <c r="T853" s="220"/>
      <c r="U853" s="220"/>
      <c r="V853" s="220"/>
      <c r="W853" s="220"/>
      <c r="X853" s="220"/>
      <c r="Y853" s="220"/>
      <c r="Z853" s="210"/>
      <c r="AA853" s="210"/>
      <c r="AB853" s="210"/>
      <c r="AC853" s="210"/>
      <c r="AD853" s="210"/>
      <c r="AE853" s="210"/>
      <c r="AF853" s="210"/>
      <c r="AG853" s="210" t="s">
        <v>395</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1" x14ac:dyDescent="0.25">
      <c r="A854" s="232">
        <v>163</v>
      </c>
      <c r="B854" s="233" t="s">
        <v>1124</v>
      </c>
      <c r="C854" s="250" t="s">
        <v>1125</v>
      </c>
      <c r="D854" s="234" t="s">
        <v>336</v>
      </c>
      <c r="E854" s="235">
        <v>3</v>
      </c>
      <c r="F854" s="236"/>
      <c r="G854" s="237">
        <f>ROUND(E854*F854,2)</f>
        <v>0</v>
      </c>
      <c r="H854" s="236"/>
      <c r="I854" s="237">
        <f>ROUND(E854*H854,2)</f>
        <v>0</v>
      </c>
      <c r="J854" s="236"/>
      <c r="K854" s="237">
        <f>ROUND(E854*J854,2)</f>
        <v>0</v>
      </c>
      <c r="L854" s="237">
        <v>12</v>
      </c>
      <c r="M854" s="237">
        <f>G854*(1+L854/100)</f>
        <v>0</v>
      </c>
      <c r="N854" s="235">
        <v>0</v>
      </c>
      <c r="O854" s="235">
        <f>ROUND(E854*N854,2)</f>
        <v>0</v>
      </c>
      <c r="P854" s="235">
        <v>0</v>
      </c>
      <c r="Q854" s="235">
        <f>ROUND(E854*P854,2)</f>
        <v>0</v>
      </c>
      <c r="R854" s="237"/>
      <c r="S854" s="237" t="s">
        <v>325</v>
      </c>
      <c r="T854" s="238" t="s">
        <v>293</v>
      </c>
      <c r="U854" s="220">
        <v>0</v>
      </c>
      <c r="V854" s="220">
        <f>ROUND(E854*U854,2)</f>
        <v>0</v>
      </c>
      <c r="W854" s="220"/>
      <c r="X854" s="220" t="s">
        <v>326</v>
      </c>
      <c r="Y854" s="220" t="s">
        <v>295</v>
      </c>
      <c r="Z854" s="210"/>
      <c r="AA854" s="210"/>
      <c r="AB854" s="210"/>
      <c r="AC854" s="210"/>
      <c r="AD854" s="210"/>
      <c r="AE854" s="210"/>
      <c r="AF854" s="210"/>
      <c r="AG854" s="210" t="s">
        <v>327</v>
      </c>
      <c r="AH854" s="210"/>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2" x14ac:dyDescent="0.25">
      <c r="A855" s="217"/>
      <c r="B855" s="218"/>
      <c r="C855" s="265" t="s">
        <v>1126</v>
      </c>
      <c r="D855" s="257"/>
      <c r="E855" s="258">
        <v>3</v>
      </c>
      <c r="F855" s="220"/>
      <c r="G855" s="220"/>
      <c r="H855" s="220"/>
      <c r="I855" s="220"/>
      <c r="J855" s="220"/>
      <c r="K855" s="220"/>
      <c r="L855" s="220"/>
      <c r="M855" s="220"/>
      <c r="N855" s="219"/>
      <c r="O855" s="219"/>
      <c r="P855" s="219"/>
      <c r="Q855" s="219"/>
      <c r="R855" s="220"/>
      <c r="S855" s="220"/>
      <c r="T855" s="220"/>
      <c r="U855" s="220"/>
      <c r="V855" s="220"/>
      <c r="W855" s="220"/>
      <c r="X855" s="220"/>
      <c r="Y855" s="220"/>
      <c r="Z855" s="210"/>
      <c r="AA855" s="210"/>
      <c r="AB855" s="210"/>
      <c r="AC855" s="210"/>
      <c r="AD855" s="210"/>
      <c r="AE855" s="210"/>
      <c r="AF855" s="210"/>
      <c r="AG855" s="210" t="s">
        <v>395</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1" x14ac:dyDescent="0.25">
      <c r="A856" s="232">
        <v>164</v>
      </c>
      <c r="B856" s="233" t="s">
        <v>1127</v>
      </c>
      <c r="C856" s="250" t="s">
        <v>1128</v>
      </c>
      <c r="D856" s="234" t="s">
        <v>336</v>
      </c>
      <c r="E856" s="235">
        <v>1</v>
      </c>
      <c r="F856" s="236"/>
      <c r="G856" s="237">
        <f>ROUND(E856*F856,2)</f>
        <v>0</v>
      </c>
      <c r="H856" s="236"/>
      <c r="I856" s="237">
        <f>ROUND(E856*H856,2)</f>
        <v>0</v>
      </c>
      <c r="J856" s="236"/>
      <c r="K856" s="237">
        <f>ROUND(E856*J856,2)</f>
        <v>0</v>
      </c>
      <c r="L856" s="237">
        <v>12</v>
      </c>
      <c r="M856" s="237">
        <f>G856*(1+L856/100)</f>
        <v>0</v>
      </c>
      <c r="N856" s="235">
        <v>0</v>
      </c>
      <c r="O856" s="235">
        <f>ROUND(E856*N856,2)</f>
        <v>0</v>
      </c>
      <c r="P856" s="235">
        <v>0</v>
      </c>
      <c r="Q856" s="235">
        <f>ROUND(E856*P856,2)</f>
        <v>0</v>
      </c>
      <c r="R856" s="237"/>
      <c r="S856" s="237" t="s">
        <v>325</v>
      </c>
      <c r="T856" s="238" t="s">
        <v>293</v>
      </c>
      <c r="U856" s="220">
        <v>0</v>
      </c>
      <c r="V856" s="220">
        <f>ROUND(E856*U856,2)</f>
        <v>0</v>
      </c>
      <c r="W856" s="220"/>
      <c r="X856" s="220" t="s">
        <v>326</v>
      </c>
      <c r="Y856" s="220" t="s">
        <v>295</v>
      </c>
      <c r="Z856" s="210"/>
      <c r="AA856" s="210"/>
      <c r="AB856" s="210"/>
      <c r="AC856" s="210"/>
      <c r="AD856" s="210"/>
      <c r="AE856" s="210"/>
      <c r="AF856" s="210"/>
      <c r="AG856" s="210" t="s">
        <v>327</v>
      </c>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2" x14ac:dyDescent="0.25">
      <c r="A857" s="217"/>
      <c r="B857" s="218"/>
      <c r="C857" s="265" t="s">
        <v>1129</v>
      </c>
      <c r="D857" s="257"/>
      <c r="E857" s="258">
        <v>1</v>
      </c>
      <c r="F857" s="220"/>
      <c r="G857" s="220"/>
      <c r="H857" s="220"/>
      <c r="I857" s="220"/>
      <c r="J857" s="220"/>
      <c r="K857" s="220"/>
      <c r="L857" s="220"/>
      <c r="M857" s="220"/>
      <c r="N857" s="219"/>
      <c r="O857" s="219"/>
      <c r="P857" s="219"/>
      <c r="Q857" s="219"/>
      <c r="R857" s="220"/>
      <c r="S857" s="220"/>
      <c r="T857" s="220"/>
      <c r="U857" s="220"/>
      <c r="V857" s="220"/>
      <c r="W857" s="220"/>
      <c r="X857" s="220"/>
      <c r="Y857" s="220"/>
      <c r="Z857" s="210"/>
      <c r="AA857" s="210"/>
      <c r="AB857" s="210"/>
      <c r="AC857" s="210"/>
      <c r="AD857" s="210"/>
      <c r="AE857" s="210"/>
      <c r="AF857" s="210"/>
      <c r="AG857" s="210" t="s">
        <v>395</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1" x14ac:dyDescent="0.25">
      <c r="A858" s="232">
        <v>165</v>
      </c>
      <c r="B858" s="233" t="s">
        <v>1130</v>
      </c>
      <c r="C858" s="250" t="s">
        <v>1131</v>
      </c>
      <c r="D858" s="234" t="s">
        <v>336</v>
      </c>
      <c r="E858" s="235">
        <v>1</v>
      </c>
      <c r="F858" s="236"/>
      <c r="G858" s="237">
        <f>ROUND(E858*F858,2)</f>
        <v>0</v>
      </c>
      <c r="H858" s="236"/>
      <c r="I858" s="237">
        <f>ROUND(E858*H858,2)</f>
        <v>0</v>
      </c>
      <c r="J858" s="236"/>
      <c r="K858" s="237">
        <f>ROUND(E858*J858,2)</f>
        <v>0</v>
      </c>
      <c r="L858" s="237">
        <v>12</v>
      </c>
      <c r="M858" s="237">
        <f>G858*(1+L858/100)</f>
        <v>0</v>
      </c>
      <c r="N858" s="235">
        <v>0</v>
      </c>
      <c r="O858" s="235">
        <f>ROUND(E858*N858,2)</f>
        <v>0</v>
      </c>
      <c r="P858" s="235">
        <v>0</v>
      </c>
      <c r="Q858" s="235">
        <f>ROUND(E858*P858,2)</f>
        <v>0</v>
      </c>
      <c r="R858" s="237"/>
      <c r="S858" s="237" t="s">
        <v>325</v>
      </c>
      <c r="T858" s="238" t="s">
        <v>293</v>
      </c>
      <c r="U858" s="220">
        <v>0</v>
      </c>
      <c r="V858" s="220">
        <f>ROUND(E858*U858,2)</f>
        <v>0</v>
      </c>
      <c r="W858" s="220"/>
      <c r="X858" s="220" t="s">
        <v>326</v>
      </c>
      <c r="Y858" s="220" t="s">
        <v>295</v>
      </c>
      <c r="Z858" s="210"/>
      <c r="AA858" s="210"/>
      <c r="AB858" s="210"/>
      <c r="AC858" s="210"/>
      <c r="AD858" s="210"/>
      <c r="AE858" s="210"/>
      <c r="AF858" s="210"/>
      <c r="AG858" s="210" t="s">
        <v>327</v>
      </c>
      <c r="AH858" s="210"/>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outlineLevel="2" x14ac:dyDescent="0.25">
      <c r="A859" s="217"/>
      <c r="B859" s="218"/>
      <c r="C859" s="265" t="s">
        <v>1132</v>
      </c>
      <c r="D859" s="257"/>
      <c r="E859" s="258">
        <v>1</v>
      </c>
      <c r="F859" s="220"/>
      <c r="G859" s="220"/>
      <c r="H859" s="220"/>
      <c r="I859" s="220"/>
      <c r="J859" s="220"/>
      <c r="K859" s="220"/>
      <c r="L859" s="220"/>
      <c r="M859" s="220"/>
      <c r="N859" s="219"/>
      <c r="O859" s="219"/>
      <c r="P859" s="219"/>
      <c r="Q859" s="219"/>
      <c r="R859" s="220"/>
      <c r="S859" s="220"/>
      <c r="T859" s="220"/>
      <c r="U859" s="220"/>
      <c r="V859" s="220"/>
      <c r="W859" s="220"/>
      <c r="X859" s="220"/>
      <c r="Y859" s="220"/>
      <c r="Z859" s="210"/>
      <c r="AA859" s="210"/>
      <c r="AB859" s="210"/>
      <c r="AC859" s="210"/>
      <c r="AD859" s="210"/>
      <c r="AE859" s="210"/>
      <c r="AF859" s="210"/>
      <c r="AG859" s="210" t="s">
        <v>395</v>
      </c>
      <c r="AH859" s="210">
        <v>0</v>
      </c>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1" x14ac:dyDescent="0.25">
      <c r="A860" s="232">
        <v>166</v>
      </c>
      <c r="B860" s="233" t="s">
        <v>1133</v>
      </c>
      <c r="C860" s="250" t="s">
        <v>1134</v>
      </c>
      <c r="D860" s="234" t="s">
        <v>336</v>
      </c>
      <c r="E860" s="235">
        <v>1</v>
      </c>
      <c r="F860" s="236"/>
      <c r="G860" s="237">
        <f>ROUND(E860*F860,2)</f>
        <v>0</v>
      </c>
      <c r="H860" s="236"/>
      <c r="I860" s="237">
        <f>ROUND(E860*H860,2)</f>
        <v>0</v>
      </c>
      <c r="J860" s="236"/>
      <c r="K860" s="237">
        <f>ROUND(E860*J860,2)</f>
        <v>0</v>
      </c>
      <c r="L860" s="237">
        <v>12</v>
      </c>
      <c r="M860" s="237">
        <f>G860*(1+L860/100)</f>
        <v>0</v>
      </c>
      <c r="N860" s="235">
        <v>0</v>
      </c>
      <c r="O860" s="235">
        <f>ROUND(E860*N860,2)</f>
        <v>0</v>
      </c>
      <c r="P860" s="235">
        <v>0</v>
      </c>
      <c r="Q860" s="235">
        <f>ROUND(E860*P860,2)</f>
        <v>0</v>
      </c>
      <c r="R860" s="237"/>
      <c r="S860" s="237" t="s">
        <v>325</v>
      </c>
      <c r="T860" s="238" t="s">
        <v>293</v>
      </c>
      <c r="U860" s="220">
        <v>0</v>
      </c>
      <c r="V860" s="220">
        <f>ROUND(E860*U860,2)</f>
        <v>0</v>
      </c>
      <c r="W860" s="220"/>
      <c r="X860" s="220" t="s">
        <v>326</v>
      </c>
      <c r="Y860" s="220" t="s">
        <v>295</v>
      </c>
      <c r="Z860" s="210"/>
      <c r="AA860" s="210"/>
      <c r="AB860" s="210"/>
      <c r="AC860" s="210"/>
      <c r="AD860" s="210"/>
      <c r="AE860" s="210"/>
      <c r="AF860" s="210"/>
      <c r="AG860" s="210" t="s">
        <v>327</v>
      </c>
      <c r="AH860" s="210"/>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2" x14ac:dyDescent="0.25">
      <c r="A861" s="217"/>
      <c r="B861" s="218"/>
      <c r="C861" s="265" t="s">
        <v>1135</v>
      </c>
      <c r="D861" s="257"/>
      <c r="E861" s="258">
        <v>1</v>
      </c>
      <c r="F861" s="220"/>
      <c r="G861" s="220"/>
      <c r="H861" s="220"/>
      <c r="I861" s="220"/>
      <c r="J861" s="220"/>
      <c r="K861" s="220"/>
      <c r="L861" s="220"/>
      <c r="M861" s="220"/>
      <c r="N861" s="219"/>
      <c r="O861" s="219"/>
      <c r="P861" s="219"/>
      <c r="Q861" s="219"/>
      <c r="R861" s="220"/>
      <c r="S861" s="220"/>
      <c r="T861" s="220"/>
      <c r="U861" s="220"/>
      <c r="V861" s="220"/>
      <c r="W861" s="220"/>
      <c r="X861" s="220"/>
      <c r="Y861" s="220"/>
      <c r="Z861" s="210"/>
      <c r="AA861" s="210"/>
      <c r="AB861" s="210"/>
      <c r="AC861" s="210"/>
      <c r="AD861" s="210"/>
      <c r="AE861" s="210"/>
      <c r="AF861" s="210"/>
      <c r="AG861" s="210" t="s">
        <v>395</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1" x14ac:dyDescent="0.25">
      <c r="A862" s="232">
        <v>167</v>
      </c>
      <c r="B862" s="233" t="s">
        <v>1136</v>
      </c>
      <c r="C862" s="250" t="s">
        <v>1137</v>
      </c>
      <c r="D862" s="234" t="s">
        <v>336</v>
      </c>
      <c r="E862" s="235">
        <v>1</v>
      </c>
      <c r="F862" s="236"/>
      <c r="G862" s="237">
        <f>ROUND(E862*F862,2)</f>
        <v>0</v>
      </c>
      <c r="H862" s="236"/>
      <c r="I862" s="237">
        <f>ROUND(E862*H862,2)</f>
        <v>0</v>
      </c>
      <c r="J862" s="236"/>
      <c r="K862" s="237">
        <f>ROUND(E862*J862,2)</f>
        <v>0</v>
      </c>
      <c r="L862" s="237">
        <v>12</v>
      </c>
      <c r="M862" s="237">
        <f>G862*(1+L862/100)</f>
        <v>0</v>
      </c>
      <c r="N862" s="235">
        <v>0</v>
      </c>
      <c r="O862" s="235">
        <f>ROUND(E862*N862,2)</f>
        <v>0</v>
      </c>
      <c r="P862" s="235">
        <v>0</v>
      </c>
      <c r="Q862" s="235">
        <f>ROUND(E862*P862,2)</f>
        <v>0</v>
      </c>
      <c r="R862" s="237"/>
      <c r="S862" s="237" t="s">
        <v>325</v>
      </c>
      <c r="T862" s="238" t="s">
        <v>293</v>
      </c>
      <c r="U862" s="220">
        <v>0</v>
      </c>
      <c r="V862" s="220">
        <f>ROUND(E862*U862,2)</f>
        <v>0</v>
      </c>
      <c r="W862" s="220"/>
      <c r="X862" s="220" t="s">
        <v>326</v>
      </c>
      <c r="Y862" s="220" t="s">
        <v>295</v>
      </c>
      <c r="Z862" s="210"/>
      <c r="AA862" s="210"/>
      <c r="AB862" s="210"/>
      <c r="AC862" s="210"/>
      <c r="AD862" s="210"/>
      <c r="AE862" s="210"/>
      <c r="AF862" s="210"/>
      <c r="AG862" s="210" t="s">
        <v>327</v>
      </c>
      <c r="AH862" s="210"/>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2" x14ac:dyDescent="0.25">
      <c r="A863" s="217"/>
      <c r="B863" s="218"/>
      <c r="C863" s="265" t="s">
        <v>1138</v>
      </c>
      <c r="D863" s="257"/>
      <c r="E863" s="258">
        <v>1</v>
      </c>
      <c r="F863" s="220"/>
      <c r="G863" s="220"/>
      <c r="H863" s="220"/>
      <c r="I863" s="220"/>
      <c r="J863" s="220"/>
      <c r="K863" s="220"/>
      <c r="L863" s="220"/>
      <c r="M863" s="220"/>
      <c r="N863" s="219"/>
      <c r="O863" s="219"/>
      <c r="P863" s="219"/>
      <c r="Q863" s="219"/>
      <c r="R863" s="220"/>
      <c r="S863" s="220"/>
      <c r="T863" s="220"/>
      <c r="U863" s="220"/>
      <c r="V863" s="220"/>
      <c r="W863" s="220"/>
      <c r="X863" s="220"/>
      <c r="Y863" s="220"/>
      <c r="Z863" s="210"/>
      <c r="AA863" s="210"/>
      <c r="AB863" s="210"/>
      <c r="AC863" s="210"/>
      <c r="AD863" s="210"/>
      <c r="AE863" s="210"/>
      <c r="AF863" s="210"/>
      <c r="AG863" s="210" t="s">
        <v>395</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1" x14ac:dyDescent="0.25">
      <c r="A864" s="232">
        <v>168</v>
      </c>
      <c r="B864" s="233" t="s">
        <v>1139</v>
      </c>
      <c r="C864" s="250" t="s">
        <v>1140</v>
      </c>
      <c r="D864" s="234" t="s">
        <v>336</v>
      </c>
      <c r="E864" s="235">
        <v>1</v>
      </c>
      <c r="F864" s="236"/>
      <c r="G864" s="237">
        <f>ROUND(E864*F864,2)</f>
        <v>0</v>
      </c>
      <c r="H864" s="236"/>
      <c r="I864" s="237">
        <f>ROUND(E864*H864,2)</f>
        <v>0</v>
      </c>
      <c r="J864" s="236"/>
      <c r="K864" s="237">
        <f>ROUND(E864*J864,2)</f>
        <v>0</v>
      </c>
      <c r="L864" s="237">
        <v>12</v>
      </c>
      <c r="M864" s="237">
        <f>G864*(1+L864/100)</f>
        <v>0</v>
      </c>
      <c r="N864" s="235">
        <v>0</v>
      </c>
      <c r="O864" s="235">
        <f>ROUND(E864*N864,2)</f>
        <v>0</v>
      </c>
      <c r="P864" s="235">
        <v>0</v>
      </c>
      <c r="Q864" s="235">
        <f>ROUND(E864*P864,2)</f>
        <v>0</v>
      </c>
      <c r="R864" s="237"/>
      <c r="S864" s="237" t="s">
        <v>325</v>
      </c>
      <c r="T864" s="238" t="s">
        <v>293</v>
      </c>
      <c r="U864" s="220">
        <v>0</v>
      </c>
      <c r="V864" s="220">
        <f>ROUND(E864*U864,2)</f>
        <v>0</v>
      </c>
      <c r="W864" s="220"/>
      <c r="X864" s="220" t="s">
        <v>326</v>
      </c>
      <c r="Y864" s="220" t="s">
        <v>295</v>
      </c>
      <c r="Z864" s="210"/>
      <c r="AA864" s="210"/>
      <c r="AB864" s="210"/>
      <c r="AC864" s="210"/>
      <c r="AD864" s="210"/>
      <c r="AE864" s="210"/>
      <c r="AF864" s="210"/>
      <c r="AG864" s="210" t="s">
        <v>327</v>
      </c>
      <c r="AH864" s="210"/>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2" x14ac:dyDescent="0.25">
      <c r="A865" s="217"/>
      <c r="B865" s="218"/>
      <c r="C865" s="265" t="s">
        <v>1141</v>
      </c>
      <c r="D865" s="257"/>
      <c r="E865" s="258">
        <v>1</v>
      </c>
      <c r="F865" s="220"/>
      <c r="G865" s="220"/>
      <c r="H865" s="220"/>
      <c r="I865" s="220"/>
      <c r="J865" s="220"/>
      <c r="K865" s="220"/>
      <c r="L865" s="220"/>
      <c r="M865" s="220"/>
      <c r="N865" s="219"/>
      <c r="O865" s="219"/>
      <c r="P865" s="219"/>
      <c r="Q865" s="219"/>
      <c r="R865" s="220"/>
      <c r="S865" s="220"/>
      <c r="T865" s="220"/>
      <c r="U865" s="220"/>
      <c r="V865" s="220"/>
      <c r="W865" s="220"/>
      <c r="X865" s="220"/>
      <c r="Y865" s="220"/>
      <c r="Z865" s="210"/>
      <c r="AA865" s="210"/>
      <c r="AB865" s="210"/>
      <c r="AC865" s="210"/>
      <c r="AD865" s="210"/>
      <c r="AE865" s="210"/>
      <c r="AF865" s="210"/>
      <c r="AG865" s="210" t="s">
        <v>395</v>
      </c>
      <c r="AH865" s="210">
        <v>0</v>
      </c>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1" x14ac:dyDescent="0.25">
      <c r="A866" s="232">
        <v>169</v>
      </c>
      <c r="B866" s="233" t="s">
        <v>1142</v>
      </c>
      <c r="C866" s="250" t="s">
        <v>1143</v>
      </c>
      <c r="D866" s="234" t="s">
        <v>336</v>
      </c>
      <c r="E866" s="235">
        <v>3</v>
      </c>
      <c r="F866" s="236"/>
      <c r="G866" s="237">
        <f>ROUND(E866*F866,2)</f>
        <v>0</v>
      </c>
      <c r="H866" s="236"/>
      <c r="I866" s="237">
        <f>ROUND(E866*H866,2)</f>
        <v>0</v>
      </c>
      <c r="J866" s="236"/>
      <c r="K866" s="237">
        <f>ROUND(E866*J866,2)</f>
        <v>0</v>
      </c>
      <c r="L866" s="237">
        <v>12</v>
      </c>
      <c r="M866" s="237">
        <f>G866*(1+L866/100)</f>
        <v>0</v>
      </c>
      <c r="N866" s="235">
        <v>0</v>
      </c>
      <c r="O866" s="235">
        <f>ROUND(E866*N866,2)</f>
        <v>0</v>
      </c>
      <c r="P866" s="235">
        <v>0</v>
      </c>
      <c r="Q866" s="235">
        <f>ROUND(E866*P866,2)</f>
        <v>0</v>
      </c>
      <c r="R866" s="237"/>
      <c r="S866" s="237" t="s">
        <v>325</v>
      </c>
      <c r="T866" s="238" t="s">
        <v>293</v>
      </c>
      <c r="U866" s="220">
        <v>0</v>
      </c>
      <c r="V866" s="220">
        <f>ROUND(E866*U866,2)</f>
        <v>0</v>
      </c>
      <c r="W866" s="220"/>
      <c r="X866" s="220" t="s">
        <v>326</v>
      </c>
      <c r="Y866" s="220" t="s">
        <v>295</v>
      </c>
      <c r="Z866" s="210"/>
      <c r="AA866" s="210"/>
      <c r="AB866" s="210"/>
      <c r="AC866" s="210"/>
      <c r="AD866" s="210"/>
      <c r="AE866" s="210"/>
      <c r="AF866" s="210"/>
      <c r="AG866" s="210" t="s">
        <v>327</v>
      </c>
      <c r="AH866" s="210"/>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outlineLevel="2" x14ac:dyDescent="0.25">
      <c r="A867" s="217"/>
      <c r="B867" s="218"/>
      <c r="C867" s="265" t="s">
        <v>1144</v>
      </c>
      <c r="D867" s="257"/>
      <c r="E867" s="258">
        <v>3</v>
      </c>
      <c r="F867" s="220"/>
      <c r="G867" s="220"/>
      <c r="H867" s="220"/>
      <c r="I867" s="220"/>
      <c r="J867" s="220"/>
      <c r="K867" s="220"/>
      <c r="L867" s="220"/>
      <c r="M867" s="220"/>
      <c r="N867" s="219"/>
      <c r="O867" s="219"/>
      <c r="P867" s="219"/>
      <c r="Q867" s="219"/>
      <c r="R867" s="220"/>
      <c r="S867" s="220"/>
      <c r="T867" s="220"/>
      <c r="U867" s="220"/>
      <c r="V867" s="220"/>
      <c r="W867" s="220"/>
      <c r="X867" s="220"/>
      <c r="Y867" s="220"/>
      <c r="Z867" s="210"/>
      <c r="AA867" s="210"/>
      <c r="AB867" s="210"/>
      <c r="AC867" s="210"/>
      <c r="AD867" s="210"/>
      <c r="AE867" s="210"/>
      <c r="AF867" s="210"/>
      <c r="AG867" s="210" t="s">
        <v>395</v>
      </c>
      <c r="AH867" s="210">
        <v>0</v>
      </c>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1" x14ac:dyDescent="0.25">
      <c r="A868" s="232">
        <v>170</v>
      </c>
      <c r="B868" s="233" t="s">
        <v>1145</v>
      </c>
      <c r="C868" s="250" t="s">
        <v>1146</v>
      </c>
      <c r="D868" s="234" t="s">
        <v>336</v>
      </c>
      <c r="E868" s="235">
        <v>3</v>
      </c>
      <c r="F868" s="236"/>
      <c r="G868" s="237">
        <f>ROUND(E868*F868,2)</f>
        <v>0</v>
      </c>
      <c r="H868" s="236"/>
      <c r="I868" s="237">
        <f>ROUND(E868*H868,2)</f>
        <v>0</v>
      </c>
      <c r="J868" s="236"/>
      <c r="K868" s="237">
        <f>ROUND(E868*J868,2)</f>
        <v>0</v>
      </c>
      <c r="L868" s="237">
        <v>12</v>
      </c>
      <c r="M868" s="237">
        <f>G868*(1+L868/100)</f>
        <v>0</v>
      </c>
      <c r="N868" s="235">
        <v>0</v>
      </c>
      <c r="O868" s="235">
        <f>ROUND(E868*N868,2)</f>
        <v>0</v>
      </c>
      <c r="P868" s="235">
        <v>0</v>
      </c>
      <c r="Q868" s="235">
        <f>ROUND(E868*P868,2)</f>
        <v>0</v>
      </c>
      <c r="R868" s="237"/>
      <c r="S868" s="237" t="s">
        <v>325</v>
      </c>
      <c r="T868" s="238" t="s">
        <v>293</v>
      </c>
      <c r="U868" s="220">
        <v>0</v>
      </c>
      <c r="V868" s="220">
        <f>ROUND(E868*U868,2)</f>
        <v>0</v>
      </c>
      <c r="W868" s="220"/>
      <c r="X868" s="220" t="s">
        <v>326</v>
      </c>
      <c r="Y868" s="220" t="s">
        <v>295</v>
      </c>
      <c r="Z868" s="210"/>
      <c r="AA868" s="210"/>
      <c r="AB868" s="210"/>
      <c r="AC868" s="210"/>
      <c r="AD868" s="210"/>
      <c r="AE868" s="210"/>
      <c r="AF868" s="210"/>
      <c r="AG868" s="210" t="s">
        <v>327</v>
      </c>
      <c r="AH868" s="210"/>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2" x14ac:dyDescent="0.25">
      <c r="A869" s="217"/>
      <c r="B869" s="218"/>
      <c r="C869" s="265" t="s">
        <v>1147</v>
      </c>
      <c r="D869" s="257"/>
      <c r="E869" s="258">
        <v>3</v>
      </c>
      <c r="F869" s="220"/>
      <c r="G869" s="220"/>
      <c r="H869" s="220"/>
      <c r="I869" s="220"/>
      <c r="J869" s="220"/>
      <c r="K869" s="220"/>
      <c r="L869" s="220"/>
      <c r="M869" s="220"/>
      <c r="N869" s="219"/>
      <c r="O869" s="219"/>
      <c r="P869" s="219"/>
      <c r="Q869" s="219"/>
      <c r="R869" s="220"/>
      <c r="S869" s="220"/>
      <c r="T869" s="220"/>
      <c r="U869" s="220"/>
      <c r="V869" s="220"/>
      <c r="W869" s="220"/>
      <c r="X869" s="220"/>
      <c r="Y869" s="220"/>
      <c r="Z869" s="210"/>
      <c r="AA869" s="210"/>
      <c r="AB869" s="210"/>
      <c r="AC869" s="210"/>
      <c r="AD869" s="210"/>
      <c r="AE869" s="210"/>
      <c r="AF869" s="210"/>
      <c r="AG869" s="210" t="s">
        <v>395</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ht="20.399999999999999" outlineLevel="1" x14ac:dyDescent="0.25">
      <c r="A870" s="232">
        <v>171</v>
      </c>
      <c r="B870" s="233" t="s">
        <v>1148</v>
      </c>
      <c r="C870" s="250" t="s">
        <v>1149</v>
      </c>
      <c r="D870" s="234" t="s">
        <v>336</v>
      </c>
      <c r="E870" s="235">
        <v>1</v>
      </c>
      <c r="F870" s="236"/>
      <c r="G870" s="237">
        <f>ROUND(E870*F870,2)</f>
        <v>0</v>
      </c>
      <c r="H870" s="236"/>
      <c r="I870" s="237">
        <f>ROUND(E870*H870,2)</f>
        <v>0</v>
      </c>
      <c r="J870" s="236"/>
      <c r="K870" s="237">
        <f>ROUND(E870*J870,2)</f>
        <v>0</v>
      </c>
      <c r="L870" s="237">
        <v>12</v>
      </c>
      <c r="M870" s="237">
        <f>G870*(1+L870/100)</f>
        <v>0</v>
      </c>
      <c r="N870" s="235">
        <v>0</v>
      </c>
      <c r="O870" s="235">
        <f>ROUND(E870*N870,2)</f>
        <v>0</v>
      </c>
      <c r="P870" s="235">
        <v>0</v>
      </c>
      <c r="Q870" s="235">
        <f>ROUND(E870*P870,2)</f>
        <v>0</v>
      </c>
      <c r="R870" s="237"/>
      <c r="S870" s="237" t="s">
        <v>325</v>
      </c>
      <c r="T870" s="238" t="s">
        <v>293</v>
      </c>
      <c r="U870" s="220">
        <v>0</v>
      </c>
      <c r="V870" s="220">
        <f>ROUND(E870*U870,2)</f>
        <v>0</v>
      </c>
      <c r="W870" s="220"/>
      <c r="X870" s="220" t="s">
        <v>326</v>
      </c>
      <c r="Y870" s="220" t="s">
        <v>295</v>
      </c>
      <c r="Z870" s="210"/>
      <c r="AA870" s="210"/>
      <c r="AB870" s="210"/>
      <c r="AC870" s="210"/>
      <c r="AD870" s="210"/>
      <c r="AE870" s="210"/>
      <c r="AF870" s="210"/>
      <c r="AG870" s="210" t="s">
        <v>327</v>
      </c>
      <c r="AH870" s="210"/>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2" x14ac:dyDescent="0.25">
      <c r="A871" s="217"/>
      <c r="B871" s="218"/>
      <c r="C871" s="265" t="s">
        <v>1150</v>
      </c>
      <c r="D871" s="257"/>
      <c r="E871" s="258">
        <v>1</v>
      </c>
      <c r="F871" s="220"/>
      <c r="G871" s="220"/>
      <c r="H871" s="220"/>
      <c r="I871" s="220"/>
      <c r="J871" s="220"/>
      <c r="K871" s="220"/>
      <c r="L871" s="220"/>
      <c r="M871" s="220"/>
      <c r="N871" s="219"/>
      <c r="O871" s="219"/>
      <c r="P871" s="219"/>
      <c r="Q871" s="219"/>
      <c r="R871" s="220"/>
      <c r="S871" s="220"/>
      <c r="T871" s="220"/>
      <c r="U871" s="220"/>
      <c r="V871" s="220"/>
      <c r="W871" s="220"/>
      <c r="X871" s="220"/>
      <c r="Y871" s="220"/>
      <c r="Z871" s="210"/>
      <c r="AA871" s="210"/>
      <c r="AB871" s="210"/>
      <c r="AC871" s="210"/>
      <c r="AD871" s="210"/>
      <c r="AE871" s="210"/>
      <c r="AF871" s="210"/>
      <c r="AG871" s="210" t="s">
        <v>395</v>
      </c>
      <c r="AH871" s="210">
        <v>0</v>
      </c>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ht="20.399999999999999" outlineLevel="1" x14ac:dyDescent="0.25">
      <c r="A872" s="232">
        <v>172</v>
      </c>
      <c r="B872" s="233" t="s">
        <v>1151</v>
      </c>
      <c r="C872" s="250" t="s">
        <v>1152</v>
      </c>
      <c r="D872" s="234" t="s">
        <v>437</v>
      </c>
      <c r="E872" s="235">
        <v>3</v>
      </c>
      <c r="F872" s="236"/>
      <c r="G872" s="237">
        <f>ROUND(E872*F872,2)</f>
        <v>0</v>
      </c>
      <c r="H872" s="236"/>
      <c r="I872" s="237">
        <f>ROUND(E872*H872,2)</f>
        <v>0</v>
      </c>
      <c r="J872" s="236"/>
      <c r="K872" s="237">
        <f>ROUND(E872*J872,2)</f>
        <v>0</v>
      </c>
      <c r="L872" s="237">
        <v>12</v>
      </c>
      <c r="M872" s="237">
        <f>G872*(1+L872/100)</f>
        <v>0</v>
      </c>
      <c r="N872" s="235">
        <v>0</v>
      </c>
      <c r="O872" s="235">
        <f>ROUND(E872*N872,2)</f>
        <v>0</v>
      </c>
      <c r="P872" s="235">
        <v>0</v>
      </c>
      <c r="Q872" s="235">
        <f>ROUND(E872*P872,2)</f>
        <v>0</v>
      </c>
      <c r="R872" s="237" t="s">
        <v>1153</v>
      </c>
      <c r="S872" s="237" t="s">
        <v>292</v>
      </c>
      <c r="T872" s="238" t="s">
        <v>439</v>
      </c>
      <c r="U872" s="220">
        <v>2.2400000000000002</v>
      </c>
      <c r="V872" s="220">
        <f>ROUND(E872*U872,2)</f>
        <v>6.72</v>
      </c>
      <c r="W872" s="220"/>
      <c r="X872" s="220" t="s">
        <v>326</v>
      </c>
      <c r="Y872" s="220" t="s">
        <v>295</v>
      </c>
      <c r="Z872" s="210"/>
      <c r="AA872" s="210"/>
      <c r="AB872" s="210"/>
      <c r="AC872" s="210"/>
      <c r="AD872" s="210"/>
      <c r="AE872" s="210"/>
      <c r="AF872" s="210"/>
      <c r="AG872" s="210" t="s">
        <v>692</v>
      </c>
      <c r="AH872" s="210"/>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2" x14ac:dyDescent="0.25">
      <c r="A873" s="217"/>
      <c r="B873" s="218"/>
      <c r="C873" s="265" t="s">
        <v>1103</v>
      </c>
      <c r="D873" s="257"/>
      <c r="E873" s="258">
        <v>2</v>
      </c>
      <c r="F873" s="220"/>
      <c r="G873" s="220"/>
      <c r="H873" s="220"/>
      <c r="I873" s="220"/>
      <c r="J873" s="220"/>
      <c r="K873" s="220"/>
      <c r="L873" s="220"/>
      <c r="M873" s="220"/>
      <c r="N873" s="219"/>
      <c r="O873" s="219"/>
      <c r="P873" s="219"/>
      <c r="Q873" s="219"/>
      <c r="R873" s="220"/>
      <c r="S873" s="220"/>
      <c r="T873" s="220"/>
      <c r="U873" s="220"/>
      <c r="V873" s="220"/>
      <c r="W873" s="220"/>
      <c r="X873" s="220"/>
      <c r="Y873" s="220"/>
      <c r="Z873" s="210"/>
      <c r="AA873" s="210"/>
      <c r="AB873" s="210"/>
      <c r="AC873" s="210"/>
      <c r="AD873" s="210"/>
      <c r="AE873" s="210"/>
      <c r="AF873" s="210"/>
      <c r="AG873" s="210" t="s">
        <v>395</v>
      </c>
      <c r="AH873" s="210">
        <v>0</v>
      </c>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3" x14ac:dyDescent="0.25">
      <c r="A874" s="217"/>
      <c r="B874" s="218"/>
      <c r="C874" s="265" t="s">
        <v>1106</v>
      </c>
      <c r="D874" s="257"/>
      <c r="E874" s="258">
        <v>1</v>
      </c>
      <c r="F874" s="220"/>
      <c r="G874" s="220"/>
      <c r="H874" s="220"/>
      <c r="I874" s="220"/>
      <c r="J874" s="220"/>
      <c r="K874" s="220"/>
      <c r="L874" s="220"/>
      <c r="M874" s="220"/>
      <c r="N874" s="219"/>
      <c r="O874" s="219"/>
      <c r="P874" s="219"/>
      <c r="Q874" s="219"/>
      <c r="R874" s="220"/>
      <c r="S874" s="220"/>
      <c r="T874" s="220"/>
      <c r="U874" s="220"/>
      <c r="V874" s="220"/>
      <c r="W874" s="220"/>
      <c r="X874" s="220"/>
      <c r="Y874" s="220"/>
      <c r="Z874" s="210"/>
      <c r="AA874" s="210"/>
      <c r="AB874" s="210"/>
      <c r="AC874" s="210"/>
      <c r="AD874" s="210"/>
      <c r="AE874" s="210"/>
      <c r="AF874" s="210"/>
      <c r="AG874" s="210" t="s">
        <v>395</v>
      </c>
      <c r="AH874" s="210">
        <v>0</v>
      </c>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1" x14ac:dyDescent="0.25">
      <c r="A875" s="232">
        <v>173</v>
      </c>
      <c r="B875" s="233" t="s">
        <v>1154</v>
      </c>
      <c r="C875" s="250" t="s">
        <v>1155</v>
      </c>
      <c r="D875" s="234" t="s">
        <v>336</v>
      </c>
      <c r="E875" s="235">
        <v>1</v>
      </c>
      <c r="F875" s="236"/>
      <c r="G875" s="237">
        <f>ROUND(E875*F875,2)</f>
        <v>0</v>
      </c>
      <c r="H875" s="236"/>
      <c r="I875" s="237">
        <f>ROUND(E875*H875,2)</f>
        <v>0</v>
      </c>
      <c r="J875" s="236"/>
      <c r="K875" s="237">
        <f>ROUND(E875*J875,2)</f>
        <v>0</v>
      </c>
      <c r="L875" s="237">
        <v>12</v>
      </c>
      <c r="M875" s="237">
        <f>G875*(1+L875/100)</f>
        <v>0</v>
      </c>
      <c r="N875" s="235">
        <v>0</v>
      </c>
      <c r="O875" s="235">
        <f>ROUND(E875*N875,2)</f>
        <v>0</v>
      </c>
      <c r="P875" s="235">
        <v>0</v>
      </c>
      <c r="Q875" s="235">
        <f>ROUND(E875*P875,2)</f>
        <v>0</v>
      </c>
      <c r="R875" s="237"/>
      <c r="S875" s="237" t="s">
        <v>325</v>
      </c>
      <c r="T875" s="238" t="s">
        <v>293</v>
      </c>
      <c r="U875" s="220">
        <v>0</v>
      </c>
      <c r="V875" s="220">
        <f>ROUND(E875*U875,2)</f>
        <v>0</v>
      </c>
      <c r="W875" s="220"/>
      <c r="X875" s="220" t="s">
        <v>326</v>
      </c>
      <c r="Y875" s="220" t="s">
        <v>295</v>
      </c>
      <c r="Z875" s="210"/>
      <c r="AA875" s="210"/>
      <c r="AB875" s="210"/>
      <c r="AC875" s="210"/>
      <c r="AD875" s="210"/>
      <c r="AE875" s="210"/>
      <c r="AF875" s="210"/>
      <c r="AG875" s="210" t="s">
        <v>327</v>
      </c>
      <c r="AH875" s="210"/>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2" x14ac:dyDescent="0.25">
      <c r="A876" s="217"/>
      <c r="B876" s="218"/>
      <c r="C876" s="265" t="s">
        <v>1156</v>
      </c>
      <c r="D876" s="257"/>
      <c r="E876" s="258">
        <v>1</v>
      </c>
      <c r="F876" s="220"/>
      <c r="G876" s="220"/>
      <c r="H876" s="220"/>
      <c r="I876" s="220"/>
      <c r="J876" s="220"/>
      <c r="K876" s="220"/>
      <c r="L876" s="220"/>
      <c r="M876" s="220"/>
      <c r="N876" s="219"/>
      <c r="O876" s="219"/>
      <c r="P876" s="219"/>
      <c r="Q876" s="219"/>
      <c r="R876" s="220"/>
      <c r="S876" s="220"/>
      <c r="T876" s="220"/>
      <c r="U876" s="220"/>
      <c r="V876" s="220"/>
      <c r="W876" s="220"/>
      <c r="X876" s="220"/>
      <c r="Y876" s="220"/>
      <c r="Z876" s="210"/>
      <c r="AA876" s="210"/>
      <c r="AB876" s="210"/>
      <c r="AC876" s="210"/>
      <c r="AD876" s="210"/>
      <c r="AE876" s="210"/>
      <c r="AF876" s="210"/>
      <c r="AG876" s="210" t="s">
        <v>395</v>
      </c>
      <c r="AH876" s="210">
        <v>0</v>
      </c>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1" x14ac:dyDescent="0.25">
      <c r="A877" s="232">
        <v>174</v>
      </c>
      <c r="B877" s="233" t="s">
        <v>1157</v>
      </c>
      <c r="C877" s="250" t="s">
        <v>1158</v>
      </c>
      <c r="D877" s="234" t="s">
        <v>740</v>
      </c>
      <c r="E877" s="235">
        <v>92.15</v>
      </c>
      <c r="F877" s="236"/>
      <c r="G877" s="237">
        <f>ROUND(E877*F877,2)</f>
        <v>0</v>
      </c>
      <c r="H877" s="236"/>
      <c r="I877" s="237">
        <f>ROUND(E877*H877,2)</f>
        <v>0</v>
      </c>
      <c r="J877" s="236"/>
      <c r="K877" s="237">
        <f>ROUND(E877*J877,2)</f>
        <v>0</v>
      </c>
      <c r="L877" s="237">
        <v>12</v>
      </c>
      <c r="M877" s="237">
        <f>G877*(1+L877/100)</f>
        <v>0</v>
      </c>
      <c r="N877" s="235">
        <v>0</v>
      </c>
      <c r="O877" s="235">
        <f>ROUND(E877*N877,2)</f>
        <v>0</v>
      </c>
      <c r="P877" s="235">
        <v>0</v>
      </c>
      <c r="Q877" s="235">
        <f>ROUND(E877*P877,2)</f>
        <v>0</v>
      </c>
      <c r="R877" s="237"/>
      <c r="S877" s="237" t="s">
        <v>325</v>
      </c>
      <c r="T877" s="238" t="s">
        <v>293</v>
      </c>
      <c r="U877" s="220">
        <v>0</v>
      </c>
      <c r="V877" s="220">
        <f>ROUND(E877*U877,2)</f>
        <v>0</v>
      </c>
      <c r="W877" s="220"/>
      <c r="X877" s="220" t="s">
        <v>326</v>
      </c>
      <c r="Y877" s="220" t="s">
        <v>295</v>
      </c>
      <c r="Z877" s="210"/>
      <c r="AA877" s="210"/>
      <c r="AB877" s="210"/>
      <c r="AC877" s="210"/>
      <c r="AD877" s="210"/>
      <c r="AE877" s="210"/>
      <c r="AF877" s="210"/>
      <c r="AG877" s="210" t="s">
        <v>327</v>
      </c>
      <c r="AH877" s="210"/>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2" x14ac:dyDescent="0.25">
      <c r="A878" s="217"/>
      <c r="B878" s="218"/>
      <c r="C878" s="251" t="s">
        <v>1159</v>
      </c>
      <c r="D878" s="239"/>
      <c r="E878" s="239"/>
      <c r="F878" s="239"/>
      <c r="G878" s="239"/>
      <c r="H878" s="220"/>
      <c r="I878" s="220"/>
      <c r="J878" s="220"/>
      <c r="K878" s="220"/>
      <c r="L878" s="220"/>
      <c r="M878" s="220"/>
      <c r="N878" s="219"/>
      <c r="O878" s="219"/>
      <c r="P878" s="219"/>
      <c r="Q878" s="219"/>
      <c r="R878" s="220"/>
      <c r="S878" s="220"/>
      <c r="T878" s="220"/>
      <c r="U878" s="220"/>
      <c r="V878" s="220"/>
      <c r="W878" s="220"/>
      <c r="X878" s="220"/>
      <c r="Y878" s="220"/>
      <c r="Z878" s="210"/>
      <c r="AA878" s="210"/>
      <c r="AB878" s="210"/>
      <c r="AC878" s="210"/>
      <c r="AD878" s="210"/>
      <c r="AE878" s="210"/>
      <c r="AF878" s="210"/>
      <c r="AG878" s="210" t="s">
        <v>298</v>
      </c>
      <c r="AH878" s="210"/>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2" x14ac:dyDescent="0.25">
      <c r="A879" s="217"/>
      <c r="B879" s="218"/>
      <c r="C879" s="265" t="s">
        <v>1160</v>
      </c>
      <c r="D879" s="257"/>
      <c r="E879" s="258">
        <v>92.15</v>
      </c>
      <c r="F879" s="220"/>
      <c r="G879" s="220"/>
      <c r="H879" s="220"/>
      <c r="I879" s="220"/>
      <c r="J879" s="220"/>
      <c r="K879" s="220"/>
      <c r="L879" s="220"/>
      <c r="M879" s="220"/>
      <c r="N879" s="219"/>
      <c r="O879" s="219"/>
      <c r="P879" s="219"/>
      <c r="Q879" s="219"/>
      <c r="R879" s="220"/>
      <c r="S879" s="220"/>
      <c r="T879" s="220"/>
      <c r="U879" s="220"/>
      <c r="V879" s="220"/>
      <c r="W879" s="220"/>
      <c r="X879" s="220"/>
      <c r="Y879" s="220"/>
      <c r="Z879" s="210"/>
      <c r="AA879" s="210"/>
      <c r="AB879" s="210"/>
      <c r="AC879" s="210"/>
      <c r="AD879" s="210"/>
      <c r="AE879" s="210"/>
      <c r="AF879" s="210"/>
      <c r="AG879" s="210" t="s">
        <v>395</v>
      </c>
      <c r="AH879" s="210">
        <v>0</v>
      </c>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1" x14ac:dyDescent="0.25">
      <c r="A880" s="232">
        <v>175</v>
      </c>
      <c r="B880" s="233" t="s">
        <v>1161</v>
      </c>
      <c r="C880" s="250" t="s">
        <v>1162</v>
      </c>
      <c r="D880" s="234" t="s">
        <v>740</v>
      </c>
      <c r="E880" s="235">
        <v>15.02</v>
      </c>
      <c r="F880" s="236"/>
      <c r="G880" s="237">
        <f>ROUND(E880*F880,2)</f>
        <v>0</v>
      </c>
      <c r="H880" s="236"/>
      <c r="I880" s="237">
        <f>ROUND(E880*H880,2)</f>
        <v>0</v>
      </c>
      <c r="J880" s="236"/>
      <c r="K880" s="237">
        <f>ROUND(E880*J880,2)</f>
        <v>0</v>
      </c>
      <c r="L880" s="237">
        <v>12</v>
      </c>
      <c r="M880" s="237">
        <f>G880*(1+L880/100)</f>
        <v>0</v>
      </c>
      <c r="N880" s="235">
        <v>0</v>
      </c>
      <c r="O880" s="235">
        <f>ROUND(E880*N880,2)</f>
        <v>0</v>
      </c>
      <c r="P880" s="235">
        <v>0</v>
      </c>
      <c r="Q880" s="235">
        <f>ROUND(E880*P880,2)</f>
        <v>0</v>
      </c>
      <c r="R880" s="237"/>
      <c r="S880" s="237" t="s">
        <v>325</v>
      </c>
      <c r="T880" s="238" t="s">
        <v>293</v>
      </c>
      <c r="U880" s="220">
        <v>0</v>
      </c>
      <c r="V880" s="220">
        <f>ROUND(E880*U880,2)</f>
        <v>0</v>
      </c>
      <c r="W880" s="220"/>
      <c r="X880" s="220" t="s">
        <v>326</v>
      </c>
      <c r="Y880" s="220" t="s">
        <v>295</v>
      </c>
      <c r="Z880" s="210"/>
      <c r="AA880" s="210"/>
      <c r="AB880" s="210"/>
      <c r="AC880" s="210"/>
      <c r="AD880" s="210"/>
      <c r="AE880" s="210"/>
      <c r="AF880" s="210"/>
      <c r="AG880" s="210" t="s">
        <v>327</v>
      </c>
      <c r="AH880" s="210"/>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2" x14ac:dyDescent="0.25">
      <c r="A881" s="217"/>
      <c r="B881" s="218"/>
      <c r="C881" s="251" t="s">
        <v>1159</v>
      </c>
      <c r="D881" s="239"/>
      <c r="E881" s="239"/>
      <c r="F881" s="239"/>
      <c r="G881" s="239"/>
      <c r="H881" s="220"/>
      <c r="I881" s="220"/>
      <c r="J881" s="220"/>
      <c r="K881" s="220"/>
      <c r="L881" s="220"/>
      <c r="M881" s="220"/>
      <c r="N881" s="219"/>
      <c r="O881" s="219"/>
      <c r="P881" s="219"/>
      <c r="Q881" s="219"/>
      <c r="R881" s="220"/>
      <c r="S881" s="220"/>
      <c r="T881" s="220"/>
      <c r="U881" s="220"/>
      <c r="V881" s="220"/>
      <c r="W881" s="220"/>
      <c r="X881" s="220"/>
      <c r="Y881" s="220"/>
      <c r="Z881" s="210"/>
      <c r="AA881" s="210"/>
      <c r="AB881" s="210"/>
      <c r="AC881" s="210"/>
      <c r="AD881" s="210"/>
      <c r="AE881" s="210"/>
      <c r="AF881" s="210"/>
      <c r="AG881" s="210" t="s">
        <v>298</v>
      </c>
      <c r="AH881" s="210"/>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2" x14ac:dyDescent="0.25">
      <c r="A882" s="217"/>
      <c r="B882" s="218"/>
      <c r="C882" s="265" t="s">
        <v>1163</v>
      </c>
      <c r="D882" s="257"/>
      <c r="E882" s="258">
        <v>15.02</v>
      </c>
      <c r="F882" s="220"/>
      <c r="G882" s="220"/>
      <c r="H882" s="220"/>
      <c r="I882" s="220"/>
      <c r="J882" s="220"/>
      <c r="K882" s="220"/>
      <c r="L882" s="220"/>
      <c r="M882" s="220"/>
      <c r="N882" s="219"/>
      <c r="O882" s="219"/>
      <c r="P882" s="219"/>
      <c r="Q882" s="219"/>
      <c r="R882" s="220"/>
      <c r="S882" s="220"/>
      <c r="T882" s="220"/>
      <c r="U882" s="220"/>
      <c r="V882" s="220"/>
      <c r="W882" s="220"/>
      <c r="X882" s="220"/>
      <c r="Y882" s="220"/>
      <c r="Z882" s="210"/>
      <c r="AA882" s="210"/>
      <c r="AB882" s="210"/>
      <c r="AC882" s="210"/>
      <c r="AD882" s="210"/>
      <c r="AE882" s="210"/>
      <c r="AF882" s="210"/>
      <c r="AG882" s="210" t="s">
        <v>395</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ht="20.399999999999999" outlineLevel="1" x14ac:dyDescent="0.25">
      <c r="A883" s="232">
        <v>176</v>
      </c>
      <c r="B883" s="233" t="s">
        <v>1164</v>
      </c>
      <c r="C883" s="250" t="s">
        <v>1165</v>
      </c>
      <c r="D883" s="234" t="s">
        <v>336</v>
      </c>
      <c r="E883" s="235">
        <v>1</v>
      </c>
      <c r="F883" s="236"/>
      <c r="G883" s="237">
        <f>ROUND(E883*F883,2)</f>
        <v>0</v>
      </c>
      <c r="H883" s="236"/>
      <c r="I883" s="237">
        <f>ROUND(E883*H883,2)</f>
        <v>0</v>
      </c>
      <c r="J883" s="236"/>
      <c r="K883" s="237">
        <f>ROUND(E883*J883,2)</f>
        <v>0</v>
      </c>
      <c r="L883" s="237">
        <v>12</v>
      </c>
      <c r="M883" s="237">
        <f>G883*(1+L883/100)</f>
        <v>0</v>
      </c>
      <c r="N883" s="235">
        <v>0</v>
      </c>
      <c r="O883" s="235">
        <f>ROUND(E883*N883,2)</f>
        <v>0</v>
      </c>
      <c r="P883" s="235">
        <v>0</v>
      </c>
      <c r="Q883" s="235">
        <f>ROUND(E883*P883,2)</f>
        <v>0</v>
      </c>
      <c r="R883" s="237"/>
      <c r="S883" s="237" t="s">
        <v>325</v>
      </c>
      <c r="T883" s="238" t="s">
        <v>293</v>
      </c>
      <c r="U883" s="220">
        <v>0</v>
      </c>
      <c r="V883" s="220">
        <f>ROUND(E883*U883,2)</f>
        <v>0</v>
      </c>
      <c r="W883" s="220"/>
      <c r="X883" s="220" t="s">
        <v>326</v>
      </c>
      <c r="Y883" s="220" t="s">
        <v>295</v>
      </c>
      <c r="Z883" s="210"/>
      <c r="AA883" s="210"/>
      <c r="AB883" s="210"/>
      <c r="AC883" s="210"/>
      <c r="AD883" s="210"/>
      <c r="AE883" s="210"/>
      <c r="AF883" s="210"/>
      <c r="AG883" s="210" t="s">
        <v>327</v>
      </c>
      <c r="AH883" s="210"/>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2" x14ac:dyDescent="0.25">
      <c r="A884" s="217"/>
      <c r="B884" s="218"/>
      <c r="C884" s="251" t="s">
        <v>1166</v>
      </c>
      <c r="D884" s="239"/>
      <c r="E884" s="239"/>
      <c r="F884" s="239"/>
      <c r="G884" s="239"/>
      <c r="H884" s="220"/>
      <c r="I884" s="220"/>
      <c r="J884" s="220"/>
      <c r="K884" s="220"/>
      <c r="L884" s="220"/>
      <c r="M884" s="220"/>
      <c r="N884" s="219"/>
      <c r="O884" s="219"/>
      <c r="P884" s="219"/>
      <c r="Q884" s="219"/>
      <c r="R884" s="220"/>
      <c r="S884" s="220"/>
      <c r="T884" s="220"/>
      <c r="U884" s="220"/>
      <c r="V884" s="220"/>
      <c r="W884" s="220"/>
      <c r="X884" s="220"/>
      <c r="Y884" s="220"/>
      <c r="Z884" s="210"/>
      <c r="AA884" s="210"/>
      <c r="AB884" s="210"/>
      <c r="AC884" s="210"/>
      <c r="AD884" s="210"/>
      <c r="AE884" s="210"/>
      <c r="AF884" s="210"/>
      <c r="AG884" s="210" t="s">
        <v>298</v>
      </c>
      <c r="AH884" s="210"/>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2" x14ac:dyDescent="0.25">
      <c r="A885" s="217"/>
      <c r="B885" s="218"/>
      <c r="C885" s="265" t="s">
        <v>1167</v>
      </c>
      <c r="D885" s="257"/>
      <c r="E885" s="258">
        <v>1</v>
      </c>
      <c r="F885" s="220"/>
      <c r="G885" s="220"/>
      <c r="H885" s="220"/>
      <c r="I885" s="220"/>
      <c r="J885" s="220"/>
      <c r="K885" s="220"/>
      <c r="L885" s="220"/>
      <c r="M885" s="220"/>
      <c r="N885" s="219"/>
      <c r="O885" s="219"/>
      <c r="P885" s="219"/>
      <c r="Q885" s="219"/>
      <c r="R885" s="220"/>
      <c r="S885" s="220"/>
      <c r="T885" s="220"/>
      <c r="U885" s="220"/>
      <c r="V885" s="220"/>
      <c r="W885" s="220"/>
      <c r="X885" s="220"/>
      <c r="Y885" s="220"/>
      <c r="Z885" s="210"/>
      <c r="AA885" s="210"/>
      <c r="AB885" s="210"/>
      <c r="AC885" s="210"/>
      <c r="AD885" s="210"/>
      <c r="AE885" s="210"/>
      <c r="AF885" s="210"/>
      <c r="AG885" s="210" t="s">
        <v>395</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1" x14ac:dyDescent="0.25">
      <c r="A886" s="232">
        <v>177</v>
      </c>
      <c r="B886" s="233" t="s">
        <v>1168</v>
      </c>
      <c r="C886" s="250" t="s">
        <v>1169</v>
      </c>
      <c r="D886" s="234" t="s">
        <v>740</v>
      </c>
      <c r="E886" s="235">
        <v>15.2</v>
      </c>
      <c r="F886" s="236"/>
      <c r="G886" s="237">
        <f>ROUND(E886*F886,2)</f>
        <v>0</v>
      </c>
      <c r="H886" s="236"/>
      <c r="I886" s="237">
        <f>ROUND(E886*H886,2)</f>
        <v>0</v>
      </c>
      <c r="J886" s="236"/>
      <c r="K886" s="237">
        <f>ROUND(E886*J886,2)</f>
        <v>0</v>
      </c>
      <c r="L886" s="237">
        <v>12</v>
      </c>
      <c r="M886" s="237">
        <f>G886*(1+L886/100)</f>
        <v>0</v>
      </c>
      <c r="N886" s="235">
        <v>0</v>
      </c>
      <c r="O886" s="235">
        <f>ROUND(E886*N886,2)</f>
        <v>0</v>
      </c>
      <c r="P886" s="235">
        <v>0</v>
      </c>
      <c r="Q886" s="235">
        <f>ROUND(E886*P886,2)</f>
        <v>0</v>
      </c>
      <c r="R886" s="237"/>
      <c r="S886" s="237" t="s">
        <v>325</v>
      </c>
      <c r="T886" s="238" t="s">
        <v>293</v>
      </c>
      <c r="U886" s="220">
        <v>0</v>
      </c>
      <c r="V886" s="220">
        <f>ROUND(E886*U886,2)</f>
        <v>0</v>
      </c>
      <c r="W886" s="220"/>
      <c r="X886" s="220" t="s">
        <v>326</v>
      </c>
      <c r="Y886" s="220" t="s">
        <v>295</v>
      </c>
      <c r="Z886" s="210"/>
      <c r="AA886" s="210"/>
      <c r="AB886" s="210"/>
      <c r="AC886" s="210"/>
      <c r="AD886" s="210"/>
      <c r="AE886" s="210"/>
      <c r="AF886" s="210"/>
      <c r="AG886" s="210" t="s">
        <v>327</v>
      </c>
      <c r="AH886" s="210"/>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2" x14ac:dyDescent="0.25">
      <c r="A887" s="217"/>
      <c r="B887" s="218"/>
      <c r="C887" s="251" t="s">
        <v>1159</v>
      </c>
      <c r="D887" s="239"/>
      <c r="E887" s="239"/>
      <c r="F887" s="239"/>
      <c r="G887" s="239"/>
      <c r="H887" s="220"/>
      <c r="I887" s="220"/>
      <c r="J887" s="220"/>
      <c r="K887" s="220"/>
      <c r="L887" s="220"/>
      <c r="M887" s="220"/>
      <c r="N887" s="219"/>
      <c r="O887" s="219"/>
      <c r="P887" s="219"/>
      <c r="Q887" s="219"/>
      <c r="R887" s="220"/>
      <c r="S887" s="220"/>
      <c r="T887" s="220"/>
      <c r="U887" s="220"/>
      <c r="V887" s="220"/>
      <c r="W887" s="220"/>
      <c r="X887" s="220"/>
      <c r="Y887" s="220"/>
      <c r="Z887" s="210"/>
      <c r="AA887" s="210"/>
      <c r="AB887" s="210"/>
      <c r="AC887" s="210"/>
      <c r="AD887" s="210"/>
      <c r="AE887" s="210"/>
      <c r="AF887" s="210"/>
      <c r="AG887" s="210" t="s">
        <v>298</v>
      </c>
      <c r="AH887" s="210"/>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2" x14ac:dyDescent="0.25">
      <c r="A888" s="217"/>
      <c r="B888" s="218"/>
      <c r="C888" s="265" t="s">
        <v>1170</v>
      </c>
      <c r="D888" s="257"/>
      <c r="E888" s="258">
        <v>15.2</v>
      </c>
      <c r="F888" s="220"/>
      <c r="G888" s="220"/>
      <c r="H888" s="220"/>
      <c r="I888" s="220"/>
      <c r="J888" s="220"/>
      <c r="K888" s="220"/>
      <c r="L888" s="220"/>
      <c r="M888" s="220"/>
      <c r="N888" s="219"/>
      <c r="O888" s="219"/>
      <c r="P888" s="219"/>
      <c r="Q888" s="219"/>
      <c r="R888" s="220"/>
      <c r="S888" s="220"/>
      <c r="T888" s="220"/>
      <c r="U888" s="220"/>
      <c r="V888" s="220"/>
      <c r="W888" s="220"/>
      <c r="X888" s="220"/>
      <c r="Y888" s="220"/>
      <c r="Z888" s="210"/>
      <c r="AA888" s="210"/>
      <c r="AB888" s="210"/>
      <c r="AC888" s="210"/>
      <c r="AD888" s="210"/>
      <c r="AE888" s="210"/>
      <c r="AF888" s="210"/>
      <c r="AG888" s="210" t="s">
        <v>395</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ht="20.399999999999999" outlineLevel="1" x14ac:dyDescent="0.25">
      <c r="A889" s="232">
        <v>178</v>
      </c>
      <c r="B889" s="233" t="s">
        <v>1171</v>
      </c>
      <c r="C889" s="250" t="s">
        <v>1172</v>
      </c>
      <c r="D889" s="234" t="s">
        <v>336</v>
      </c>
      <c r="E889" s="235">
        <v>70</v>
      </c>
      <c r="F889" s="236"/>
      <c r="G889" s="237">
        <f>ROUND(E889*F889,2)</f>
        <v>0</v>
      </c>
      <c r="H889" s="236"/>
      <c r="I889" s="237">
        <f>ROUND(E889*H889,2)</f>
        <v>0</v>
      </c>
      <c r="J889" s="236"/>
      <c r="K889" s="237">
        <f>ROUND(E889*J889,2)</f>
        <v>0</v>
      </c>
      <c r="L889" s="237">
        <v>12</v>
      </c>
      <c r="M889" s="237">
        <f>G889*(1+L889/100)</f>
        <v>0</v>
      </c>
      <c r="N889" s="235">
        <v>0</v>
      </c>
      <c r="O889" s="235">
        <f>ROUND(E889*N889,2)</f>
        <v>0</v>
      </c>
      <c r="P889" s="235">
        <v>0</v>
      </c>
      <c r="Q889" s="235">
        <f>ROUND(E889*P889,2)</f>
        <v>0</v>
      </c>
      <c r="R889" s="237"/>
      <c r="S889" s="237" t="s">
        <v>325</v>
      </c>
      <c r="T889" s="238" t="s">
        <v>293</v>
      </c>
      <c r="U889" s="220">
        <v>0</v>
      </c>
      <c r="V889" s="220">
        <f>ROUND(E889*U889,2)</f>
        <v>0</v>
      </c>
      <c r="W889" s="220"/>
      <c r="X889" s="220" t="s">
        <v>326</v>
      </c>
      <c r="Y889" s="220" t="s">
        <v>295</v>
      </c>
      <c r="Z889" s="210"/>
      <c r="AA889" s="210"/>
      <c r="AB889" s="210"/>
      <c r="AC889" s="210"/>
      <c r="AD889" s="210"/>
      <c r="AE889" s="210"/>
      <c r="AF889" s="210"/>
      <c r="AG889" s="210" t="s">
        <v>327</v>
      </c>
      <c r="AH889" s="210"/>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2" x14ac:dyDescent="0.25">
      <c r="A890" s="217"/>
      <c r="B890" s="218"/>
      <c r="C890" s="265" t="s">
        <v>1173</v>
      </c>
      <c r="D890" s="257"/>
      <c r="E890" s="258">
        <v>70</v>
      </c>
      <c r="F890" s="220"/>
      <c r="G890" s="220"/>
      <c r="H890" s="220"/>
      <c r="I890" s="220"/>
      <c r="J890" s="220"/>
      <c r="K890" s="220"/>
      <c r="L890" s="220"/>
      <c r="M890" s="220"/>
      <c r="N890" s="219"/>
      <c r="O890" s="219"/>
      <c r="P890" s="219"/>
      <c r="Q890" s="219"/>
      <c r="R890" s="220"/>
      <c r="S890" s="220"/>
      <c r="T890" s="220"/>
      <c r="U890" s="220"/>
      <c r="V890" s="220"/>
      <c r="W890" s="220"/>
      <c r="X890" s="220"/>
      <c r="Y890" s="220"/>
      <c r="Z890" s="210"/>
      <c r="AA890" s="210"/>
      <c r="AB890" s="210"/>
      <c r="AC890" s="210"/>
      <c r="AD890" s="210"/>
      <c r="AE890" s="210"/>
      <c r="AF890" s="210"/>
      <c r="AG890" s="210" t="s">
        <v>395</v>
      </c>
      <c r="AH890" s="210">
        <v>0</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1" x14ac:dyDescent="0.25">
      <c r="A891" s="232">
        <v>179</v>
      </c>
      <c r="B891" s="233" t="s">
        <v>1174</v>
      </c>
      <c r="C891" s="250" t="s">
        <v>1175</v>
      </c>
      <c r="D891" s="234" t="s">
        <v>0</v>
      </c>
      <c r="E891" s="235">
        <v>33360.067499999997</v>
      </c>
      <c r="F891" s="236"/>
      <c r="G891" s="237">
        <f>ROUND(E891*F891,2)</f>
        <v>0</v>
      </c>
      <c r="H891" s="236"/>
      <c r="I891" s="237">
        <f>ROUND(E891*H891,2)</f>
        <v>0</v>
      </c>
      <c r="J891" s="236"/>
      <c r="K891" s="237">
        <f>ROUND(E891*J891,2)</f>
        <v>0</v>
      </c>
      <c r="L891" s="237">
        <v>12</v>
      </c>
      <c r="M891" s="237">
        <f>G891*(1+L891/100)</f>
        <v>0</v>
      </c>
      <c r="N891" s="235">
        <v>0</v>
      </c>
      <c r="O891" s="235">
        <f>ROUND(E891*N891,2)</f>
        <v>0</v>
      </c>
      <c r="P891" s="235">
        <v>0</v>
      </c>
      <c r="Q891" s="235">
        <f>ROUND(E891*P891,2)</f>
        <v>0</v>
      </c>
      <c r="R891" s="237" t="s">
        <v>1153</v>
      </c>
      <c r="S891" s="237" t="s">
        <v>292</v>
      </c>
      <c r="T891" s="238" t="s">
        <v>439</v>
      </c>
      <c r="U891" s="220">
        <v>0</v>
      </c>
      <c r="V891" s="220">
        <f>ROUND(E891*U891,2)</f>
        <v>0</v>
      </c>
      <c r="W891" s="220"/>
      <c r="X891" s="220" t="s">
        <v>326</v>
      </c>
      <c r="Y891" s="220" t="s">
        <v>295</v>
      </c>
      <c r="Z891" s="210"/>
      <c r="AA891" s="210"/>
      <c r="AB891" s="210"/>
      <c r="AC891" s="210"/>
      <c r="AD891" s="210"/>
      <c r="AE891" s="210"/>
      <c r="AF891" s="210"/>
      <c r="AG891" s="210" t="s">
        <v>692</v>
      </c>
      <c r="AH891" s="210"/>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2" x14ac:dyDescent="0.25">
      <c r="A892" s="217"/>
      <c r="B892" s="218"/>
      <c r="C892" s="266" t="s">
        <v>939</v>
      </c>
      <c r="D892" s="263"/>
      <c r="E892" s="263"/>
      <c r="F892" s="263"/>
      <c r="G892" s="263"/>
      <c r="H892" s="220"/>
      <c r="I892" s="220"/>
      <c r="J892" s="220"/>
      <c r="K892" s="220"/>
      <c r="L892" s="220"/>
      <c r="M892" s="220"/>
      <c r="N892" s="219"/>
      <c r="O892" s="219"/>
      <c r="P892" s="219"/>
      <c r="Q892" s="219"/>
      <c r="R892" s="220"/>
      <c r="S892" s="220"/>
      <c r="T892" s="220"/>
      <c r="U892" s="220"/>
      <c r="V892" s="220"/>
      <c r="W892" s="220"/>
      <c r="X892" s="220"/>
      <c r="Y892" s="220"/>
      <c r="Z892" s="210"/>
      <c r="AA892" s="210"/>
      <c r="AB892" s="210"/>
      <c r="AC892" s="210"/>
      <c r="AD892" s="210"/>
      <c r="AE892" s="210"/>
      <c r="AF892" s="210"/>
      <c r="AG892" s="210" t="s">
        <v>467</v>
      </c>
      <c r="AH892" s="210"/>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x14ac:dyDescent="0.25">
      <c r="A893" s="225" t="s">
        <v>287</v>
      </c>
      <c r="B893" s="226" t="s">
        <v>225</v>
      </c>
      <c r="C893" s="249" t="s">
        <v>226</v>
      </c>
      <c r="D893" s="227"/>
      <c r="E893" s="228"/>
      <c r="F893" s="229"/>
      <c r="G893" s="229">
        <f>SUMIF(AG894:AG1088,"&lt;&gt;NOR",G894:G1088)</f>
        <v>0</v>
      </c>
      <c r="H893" s="229"/>
      <c r="I893" s="229">
        <f>SUM(I894:I1088)</f>
        <v>0</v>
      </c>
      <c r="J893" s="229"/>
      <c r="K893" s="229">
        <f>SUM(K894:K1088)</f>
        <v>0</v>
      </c>
      <c r="L893" s="229"/>
      <c r="M893" s="229">
        <f>SUM(M894:M1088)</f>
        <v>0</v>
      </c>
      <c r="N893" s="228"/>
      <c r="O893" s="228">
        <f>SUM(O894:O1088)</f>
        <v>3.5700000000000003</v>
      </c>
      <c r="P893" s="228"/>
      <c r="Q893" s="228">
        <f>SUM(Q894:Q1088)</f>
        <v>0</v>
      </c>
      <c r="R893" s="229"/>
      <c r="S893" s="229"/>
      <c r="T893" s="230"/>
      <c r="U893" s="224"/>
      <c r="V893" s="224">
        <f>SUM(V894:V1088)</f>
        <v>293.49999999999994</v>
      </c>
      <c r="W893" s="224"/>
      <c r="X893" s="224"/>
      <c r="Y893" s="224"/>
      <c r="AG893" t="s">
        <v>288</v>
      </c>
    </row>
    <row r="894" spans="1:60" ht="20.399999999999999" outlineLevel="1" x14ac:dyDescent="0.25">
      <c r="A894" s="232">
        <v>180</v>
      </c>
      <c r="B894" s="233" t="s">
        <v>1176</v>
      </c>
      <c r="C894" s="250" t="s">
        <v>1177</v>
      </c>
      <c r="D894" s="234" t="s">
        <v>1178</v>
      </c>
      <c r="E894" s="235">
        <v>25.983499999999999</v>
      </c>
      <c r="F894" s="236"/>
      <c r="G894" s="237">
        <f>ROUND(E894*F894,2)</f>
        <v>0</v>
      </c>
      <c r="H894" s="236"/>
      <c r="I894" s="237">
        <f>ROUND(E894*H894,2)</f>
        <v>0</v>
      </c>
      <c r="J894" s="236"/>
      <c r="K894" s="237">
        <f>ROUND(E894*J894,2)</f>
        <v>0</v>
      </c>
      <c r="L894" s="237">
        <v>12</v>
      </c>
      <c r="M894" s="237">
        <f>G894*(1+L894/100)</f>
        <v>0</v>
      </c>
      <c r="N894" s="235">
        <v>1E-3</v>
      </c>
      <c r="O894" s="235">
        <f>ROUND(E894*N894,2)</f>
        <v>0.03</v>
      </c>
      <c r="P894" s="235">
        <v>0</v>
      </c>
      <c r="Q894" s="235">
        <f>ROUND(E894*P894,2)</f>
        <v>0</v>
      </c>
      <c r="R894" s="237" t="s">
        <v>606</v>
      </c>
      <c r="S894" s="237" t="s">
        <v>292</v>
      </c>
      <c r="T894" s="238" t="s">
        <v>439</v>
      </c>
      <c r="U894" s="220">
        <v>0</v>
      </c>
      <c r="V894" s="220">
        <f>ROUND(E894*U894,2)</f>
        <v>0</v>
      </c>
      <c r="W894" s="220"/>
      <c r="X894" s="220" t="s">
        <v>607</v>
      </c>
      <c r="Y894" s="220" t="s">
        <v>295</v>
      </c>
      <c r="Z894" s="210"/>
      <c r="AA894" s="210"/>
      <c r="AB894" s="210"/>
      <c r="AC894" s="210"/>
      <c r="AD894" s="210"/>
      <c r="AE894" s="210"/>
      <c r="AF894" s="210"/>
      <c r="AG894" s="210" t="s">
        <v>608</v>
      </c>
      <c r="AH894" s="210"/>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2" x14ac:dyDescent="0.25">
      <c r="A895" s="217"/>
      <c r="B895" s="218"/>
      <c r="C895" s="267" t="s">
        <v>468</v>
      </c>
      <c r="D895" s="259"/>
      <c r="E895" s="260"/>
      <c r="F895" s="220"/>
      <c r="G895" s="220"/>
      <c r="H895" s="220"/>
      <c r="I895" s="220"/>
      <c r="J895" s="220"/>
      <c r="K895" s="220"/>
      <c r="L895" s="220"/>
      <c r="M895" s="220"/>
      <c r="N895" s="219"/>
      <c r="O895" s="219"/>
      <c r="P895" s="219"/>
      <c r="Q895" s="219"/>
      <c r="R895" s="220"/>
      <c r="S895" s="220"/>
      <c r="T895" s="220"/>
      <c r="U895" s="220"/>
      <c r="V895" s="220"/>
      <c r="W895" s="220"/>
      <c r="X895" s="220"/>
      <c r="Y895" s="220"/>
      <c r="Z895" s="210"/>
      <c r="AA895" s="210"/>
      <c r="AB895" s="210"/>
      <c r="AC895" s="210"/>
      <c r="AD895" s="210"/>
      <c r="AE895" s="210"/>
      <c r="AF895" s="210"/>
      <c r="AG895" s="210" t="s">
        <v>395</v>
      </c>
      <c r="AH895" s="210"/>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3" x14ac:dyDescent="0.25">
      <c r="A896" s="217"/>
      <c r="B896" s="218"/>
      <c r="C896" s="268" t="s">
        <v>1179</v>
      </c>
      <c r="D896" s="259"/>
      <c r="E896" s="260">
        <v>15.87</v>
      </c>
      <c r="F896" s="220"/>
      <c r="G896" s="220"/>
      <c r="H896" s="220"/>
      <c r="I896" s="220"/>
      <c r="J896" s="220"/>
      <c r="K896" s="220"/>
      <c r="L896" s="220"/>
      <c r="M896" s="220"/>
      <c r="N896" s="219"/>
      <c r="O896" s="219"/>
      <c r="P896" s="219"/>
      <c r="Q896" s="219"/>
      <c r="R896" s="220"/>
      <c r="S896" s="220"/>
      <c r="T896" s="220"/>
      <c r="U896" s="220"/>
      <c r="V896" s="220"/>
      <c r="W896" s="220"/>
      <c r="X896" s="220"/>
      <c r="Y896" s="220"/>
      <c r="Z896" s="210"/>
      <c r="AA896" s="210"/>
      <c r="AB896" s="210"/>
      <c r="AC896" s="210"/>
      <c r="AD896" s="210"/>
      <c r="AE896" s="210"/>
      <c r="AF896" s="210"/>
      <c r="AG896" s="210" t="s">
        <v>395</v>
      </c>
      <c r="AH896" s="210">
        <v>2</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3" x14ac:dyDescent="0.25">
      <c r="A897" s="217"/>
      <c r="B897" s="218"/>
      <c r="C897" s="268" t="s">
        <v>1180</v>
      </c>
      <c r="D897" s="259"/>
      <c r="E897" s="260">
        <v>4.07</v>
      </c>
      <c r="F897" s="220"/>
      <c r="G897" s="220"/>
      <c r="H897" s="220"/>
      <c r="I897" s="220"/>
      <c r="J897" s="220"/>
      <c r="K897" s="220"/>
      <c r="L897" s="220"/>
      <c r="M897" s="220"/>
      <c r="N897" s="219"/>
      <c r="O897" s="219"/>
      <c r="P897" s="219"/>
      <c r="Q897" s="219"/>
      <c r="R897" s="220"/>
      <c r="S897" s="220"/>
      <c r="T897" s="220"/>
      <c r="U897" s="220"/>
      <c r="V897" s="220"/>
      <c r="W897" s="220"/>
      <c r="X897" s="220"/>
      <c r="Y897" s="220"/>
      <c r="Z897" s="210"/>
      <c r="AA897" s="210"/>
      <c r="AB897" s="210"/>
      <c r="AC897" s="210"/>
      <c r="AD897" s="210"/>
      <c r="AE897" s="210"/>
      <c r="AF897" s="210"/>
      <c r="AG897" s="210" t="s">
        <v>395</v>
      </c>
      <c r="AH897" s="210">
        <v>2</v>
      </c>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3" x14ac:dyDescent="0.25">
      <c r="A898" s="217"/>
      <c r="B898" s="218"/>
      <c r="C898" s="268" t="s">
        <v>1181</v>
      </c>
      <c r="D898" s="259"/>
      <c r="E898" s="260">
        <v>18.48</v>
      </c>
      <c r="F898" s="220"/>
      <c r="G898" s="220"/>
      <c r="H898" s="220"/>
      <c r="I898" s="220"/>
      <c r="J898" s="220"/>
      <c r="K898" s="220"/>
      <c r="L898" s="220"/>
      <c r="M898" s="220"/>
      <c r="N898" s="219"/>
      <c r="O898" s="219"/>
      <c r="P898" s="219"/>
      <c r="Q898" s="219"/>
      <c r="R898" s="220"/>
      <c r="S898" s="220"/>
      <c r="T898" s="220"/>
      <c r="U898" s="220"/>
      <c r="V898" s="220"/>
      <c r="W898" s="220"/>
      <c r="X898" s="220"/>
      <c r="Y898" s="220"/>
      <c r="Z898" s="210"/>
      <c r="AA898" s="210"/>
      <c r="AB898" s="210"/>
      <c r="AC898" s="210"/>
      <c r="AD898" s="210"/>
      <c r="AE898" s="210"/>
      <c r="AF898" s="210"/>
      <c r="AG898" s="210" t="s">
        <v>395</v>
      </c>
      <c r="AH898" s="210">
        <v>2</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3" x14ac:dyDescent="0.25">
      <c r="A899" s="217"/>
      <c r="B899" s="218"/>
      <c r="C899" s="268" t="s">
        <v>1182</v>
      </c>
      <c r="D899" s="259"/>
      <c r="E899" s="260">
        <v>2.58</v>
      </c>
      <c r="F899" s="220"/>
      <c r="G899" s="220"/>
      <c r="H899" s="220"/>
      <c r="I899" s="220"/>
      <c r="J899" s="220"/>
      <c r="K899" s="220"/>
      <c r="L899" s="220"/>
      <c r="M899" s="220"/>
      <c r="N899" s="219"/>
      <c r="O899" s="219"/>
      <c r="P899" s="219"/>
      <c r="Q899" s="219"/>
      <c r="R899" s="220"/>
      <c r="S899" s="220"/>
      <c r="T899" s="220"/>
      <c r="U899" s="220"/>
      <c r="V899" s="220"/>
      <c r="W899" s="220"/>
      <c r="X899" s="220"/>
      <c r="Y899" s="220"/>
      <c r="Z899" s="210"/>
      <c r="AA899" s="210"/>
      <c r="AB899" s="210"/>
      <c r="AC899" s="210"/>
      <c r="AD899" s="210"/>
      <c r="AE899" s="210"/>
      <c r="AF899" s="210"/>
      <c r="AG899" s="210" t="s">
        <v>395</v>
      </c>
      <c r="AH899" s="210">
        <v>2</v>
      </c>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3" x14ac:dyDescent="0.25">
      <c r="A900" s="217"/>
      <c r="B900" s="218"/>
      <c r="C900" s="268" t="s">
        <v>1183</v>
      </c>
      <c r="D900" s="259"/>
      <c r="E900" s="260">
        <v>4.84</v>
      </c>
      <c r="F900" s="220"/>
      <c r="G900" s="220"/>
      <c r="H900" s="220"/>
      <c r="I900" s="220"/>
      <c r="J900" s="220"/>
      <c r="K900" s="220"/>
      <c r="L900" s="220"/>
      <c r="M900" s="220"/>
      <c r="N900" s="219"/>
      <c r="O900" s="219"/>
      <c r="P900" s="219"/>
      <c r="Q900" s="219"/>
      <c r="R900" s="220"/>
      <c r="S900" s="220"/>
      <c r="T900" s="220"/>
      <c r="U900" s="220"/>
      <c r="V900" s="220"/>
      <c r="W900" s="220"/>
      <c r="X900" s="220"/>
      <c r="Y900" s="220"/>
      <c r="Z900" s="210"/>
      <c r="AA900" s="210"/>
      <c r="AB900" s="210"/>
      <c r="AC900" s="210"/>
      <c r="AD900" s="210"/>
      <c r="AE900" s="210"/>
      <c r="AF900" s="210"/>
      <c r="AG900" s="210" t="s">
        <v>395</v>
      </c>
      <c r="AH900" s="210">
        <v>2</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3" x14ac:dyDescent="0.25">
      <c r="A901" s="217"/>
      <c r="B901" s="218"/>
      <c r="C901" s="268" t="s">
        <v>1184</v>
      </c>
      <c r="D901" s="259"/>
      <c r="E901" s="260">
        <v>8.2799999999999994</v>
      </c>
      <c r="F901" s="220"/>
      <c r="G901" s="220"/>
      <c r="H901" s="220"/>
      <c r="I901" s="220"/>
      <c r="J901" s="220"/>
      <c r="K901" s="220"/>
      <c r="L901" s="220"/>
      <c r="M901" s="220"/>
      <c r="N901" s="219"/>
      <c r="O901" s="219"/>
      <c r="P901" s="219"/>
      <c r="Q901" s="219"/>
      <c r="R901" s="220"/>
      <c r="S901" s="220"/>
      <c r="T901" s="220"/>
      <c r="U901" s="220"/>
      <c r="V901" s="220"/>
      <c r="W901" s="220"/>
      <c r="X901" s="220"/>
      <c r="Y901" s="220"/>
      <c r="Z901" s="210"/>
      <c r="AA901" s="210"/>
      <c r="AB901" s="210"/>
      <c r="AC901" s="210"/>
      <c r="AD901" s="210"/>
      <c r="AE901" s="210"/>
      <c r="AF901" s="210"/>
      <c r="AG901" s="210" t="s">
        <v>395</v>
      </c>
      <c r="AH901" s="210">
        <v>2</v>
      </c>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3" x14ac:dyDescent="0.25">
      <c r="A902" s="217"/>
      <c r="B902" s="218"/>
      <c r="C902" s="268" t="s">
        <v>1185</v>
      </c>
      <c r="D902" s="259"/>
      <c r="E902" s="260">
        <v>9.66</v>
      </c>
      <c r="F902" s="220"/>
      <c r="G902" s="220"/>
      <c r="H902" s="220"/>
      <c r="I902" s="220"/>
      <c r="J902" s="220"/>
      <c r="K902" s="220"/>
      <c r="L902" s="220"/>
      <c r="M902" s="220"/>
      <c r="N902" s="219"/>
      <c r="O902" s="219"/>
      <c r="P902" s="219"/>
      <c r="Q902" s="219"/>
      <c r="R902" s="220"/>
      <c r="S902" s="220"/>
      <c r="T902" s="220"/>
      <c r="U902" s="220"/>
      <c r="V902" s="220"/>
      <c r="W902" s="220"/>
      <c r="X902" s="220"/>
      <c r="Y902" s="220"/>
      <c r="Z902" s="210"/>
      <c r="AA902" s="210"/>
      <c r="AB902" s="210"/>
      <c r="AC902" s="210"/>
      <c r="AD902" s="210"/>
      <c r="AE902" s="210"/>
      <c r="AF902" s="210"/>
      <c r="AG902" s="210" t="s">
        <v>395</v>
      </c>
      <c r="AH902" s="210">
        <v>2</v>
      </c>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3" x14ac:dyDescent="0.25">
      <c r="A903" s="217"/>
      <c r="B903" s="218"/>
      <c r="C903" s="268" t="s">
        <v>1186</v>
      </c>
      <c r="D903" s="259"/>
      <c r="E903" s="260">
        <v>10.08</v>
      </c>
      <c r="F903" s="220"/>
      <c r="G903" s="220"/>
      <c r="H903" s="220"/>
      <c r="I903" s="220"/>
      <c r="J903" s="220"/>
      <c r="K903" s="220"/>
      <c r="L903" s="220"/>
      <c r="M903" s="220"/>
      <c r="N903" s="219"/>
      <c r="O903" s="219"/>
      <c r="P903" s="219"/>
      <c r="Q903" s="219"/>
      <c r="R903" s="220"/>
      <c r="S903" s="220"/>
      <c r="T903" s="220"/>
      <c r="U903" s="220"/>
      <c r="V903" s="220"/>
      <c r="W903" s="220"/>
      <c r="X903" s="220"/>
      <c r="Y903" s="220"/>
      <c r="Z903" s="210"/>
      <c r="AA903" s="210"/>
      <c r="AB903" s="210"/>
      <c r="AC903" s="210"/>
      <c r="AD903" s="210"/>
      <c r="AE903" s="210"/>
      <c r="AF903" s="210"/>
      <c r="AG903" s="210" t="s">
        <v>395</v>
      </c>
      <c r="AH903" s="210">
        <v>2</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3" x14ac:dyDescent="0.25">
      <c r="A904" s="217"/>
      <c r="B904" s="218"/>
      <c r="C904" s="268" t="s">
        <v>1187</v>
      </c>
      <c r="D904" s="259"/>
      <c r="E904" s="260">
        <v>10.5</v>
      </c>
      <c r="F904" s="220"/>
      <c r="G904" s="220"/>
      <c r="H904" s="220"/>
      <c r="I904" s="220"/>
      <c r="J904" s="220"/>
      <c r="K904" s="220"/>
      <c r="L904" s="220"/>
      <c r="M904" s="220"/>
      <c r="N904" s="219"/>
      <c r="O904" s="219"/>
      <c r="P904" s="219"/>
      <c r="Q904" s="219"/>
      <c r="R904" s="220"/>
      <c r="S904" s="220"/>
      <c r="T904" s="220"/>
      <c r="U904" s="220"/>
      <c r="V904" s="220"/>
      <c r="W904" s="220"/>
      <c r="X904" s="220"/>
      <c r="Y904" s="220"/>
      <c r="Z904" s="210"/>
      <c r="AA904" s="210"/>
      <c r="AB904" s="210"/>
      <c r="AC904" s="210"/>
      <c r="AD904" s="210"/>
      <c r="AE904" s="210"/>
      <c r="AF904" s="210"/>
      <c r="AG904" s="210" t="s">
        <v>395</v>
      </c>
      <c r="AH904" s="210">
        <v>2</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3" x14ac:dyDescent="0.25">
      <c r="A905" s="217"/>
      <c r="B905" s="218"/>
      <c r="C905" s="268" t="s">
        <v>1188</v>
      </c>
      <c r="D905" s="259"/>
      <c r="E905" s="260">
        <v>7.98</v>
      </c>
      <c r="F905" s="220"/>
      <c r="G905" s="220"/>
      <c r="H905" s="220"/>
      <c r="I905" s="220"/>
      <c r="J905" s="220"/>
      <c r="K905" s="220"/>
      <c r="L905" s="220"/>
      <c r="M905" s="220"/>
      <c r="N905" s="219"/>
      <c r="O905" s="219"/>
      <c r="P905" s="219"/>
      <c r="Q905" s="219"/>
      <c r="R905" s="220"/>
      <c r="S905" s="220"/>
      <c r="T905" s="220"/>
      <c r="U905" s="220"/>
      <c r="V905" s="220"/>
      <c r="W905" s="220"/>
      <c r="X905" s="220"/>
      <c r="Y905" s="220"/>
      <c r="Z905" s="210"/>
      <c r="AA905" s="210"/>
      <c r="AB905" s="210"/>
      <c r="AC905" s="210"/>
      <c r="AD905" s="210"/>
      <c r="AE905" s="210"/>
      <c r="AF905" s="210"/>
      <c r="AG905" s="210" t="s">
        <v>395</v>
      </c>
      <c r="AH905" s="210">
        <v>2</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3" x14ac:dyDescent="0.25">
      <c r="A906" s="217"/>
      <c r="B906" s="218"/>
      <c r="C906" s="268" t="s">
        <v>1189</v>
      </c>
      <c r="D906" s="259"/>
      <c r="E906" s="260">
        <v>9.8699999999999992</v>
      </c>
      <c r="F906" s="220"/>
      <c r="G906" s="220"/>
      <c r="H906" s="220"/>
      <c r="I906" s="220"/>
      <c r="J906" s="220"/>
      <c r="K906" s="220"/>
      <c r="L906" s="220"/>
      <c r="M906" s="220"/>
      <c r="N906" s="219"/>
      <c r="O906" s="219"/>
      <c r="P906" s="219"/>
      <c r="Q906" s="219"/>
      <c r="R906" s="220"/>
      <c r="S906" s="220"/>
      <c r="T906" s="220"/>
      <c r="U906" s="220"/>
      <c r="V906" s="220"/>
      <c r="W906" s="220"/>
      <c r="X906" s="220"/>
      <c r="Y906" s="220"/>
      <c r="Z906" s="210"/>
      <c r="AA906" s="210"/>
      <c r="AB906" s="210"/>
      <c r="AC906" s="210"/>
      <c r="AD906" s="210"/>
      <c r="AE906" s="210"/>
      <c r="AF906" s="210"/>
      <c r="AG906" s="210" t="s">
        <v>395</v>
      </c>
      <c r="AH906" s="210">
        <v>2</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3" x14ac:dyDescent="0.25">
      <c r="A907" s="217"/>
      <c r="B907" s="218"/>
      <c r="C907" s="268" t="s">
        <v>1190</v>
      </c>
      <c r="D907" s="259"/>
      <c r="E907" s="260">
        <v>2.13</v>
      </c>
      <c r="F907" s="220"/>
      <c r="G907" s="220"/>
      <c r="H907" s="220"/>
      <c r="I907" s="220"/>
      <c r="J907" s="220"/>
      <c r="K907" s="220"/>
      <c r="L907" s="220"/>
      <c r="M907" s="220"/>
      <c r="N907" s="219"/>
      <c r="O907" s="219"/>
      <c r="P907" s="219"/>
      <c r="Q907" s="219"/>
      <c r="R907" s="220"/>
      <c r="S907" s="220"/>
      <c r="T907" s="220"/>
      <c r="U907" s="220"/>
      <c r="V907" s="220"/>
      <c r="W907" s="220"/>
      <c r="X907" s="220"/>
      <c r="Y907" s="220"/>
      <c r="Z907" s="210"/>
      <c r="AA907" s="210"/>
      <c r="AB907" s="210"/>
      <c r="AC907" s="210"/>
      <c r="AD907" s="210"/>
      <c r="AE907" s="210"/>
      <c r="AF907" s="210"/>
      <c r="AG907" s="210" t="s">
        <v>395</v>
      </c>
      <c r="AH907" s="210">
        <v>2</v>
      </c>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3" x14ac:dyDescent="0.25">
      <c r="A908" s="217"/>
      <c r="B908" s="218"/>
      <c r="C908" s="268" t="s">
        <v>1191</v>
      </c>
      <c r="D908" s="259"/>
      <c r="E908" s="260">
        <v>3.76</v>
      </c>
      <c r="F908" s="220"/>
      <c r="G908" s="220"/>
      <c r="H908" s="220"/>
      <c r="I908" s="220"/>
      <c r="J908" s="220"/>
      <c r="K908" s="220"/>
      <c r="L908" s="220"/>
      <c r="M908" s="220"/>
      <c r="N908" s="219"/>
      <c r="O908" s="219"/>
      <c r="P908" s="219"/>
      <c r="Q908" s="219"/>
      <c r="R908" s="220"/>
      <c r="S908" s="220"/>
      <c r="T908" s="220"/>
      <c r="U908" s="220"/>
      <c r="V908" s="220"/>
      <c r="W908" s="220"/>
      <c r="X908" s="220"/>
      <c r="Y908" s="220"/>
      <c r="Z908" s="210"/>
      <c r="AA908" s="210"/>
      <c r="AB908" s="210"/>
      <c r="AC908" s="210"/>
      <c r="AD908" s="210"/>
      <c r="AE908" s="210"/>
      <c r="AF908" s="210"/>
      <c r="AG908" s="210" t="s">
        <v>395</v>
      </c>
      <c r="AH908" s="210">
        <v>2</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3" x14ac:dyDescent="0.25">
      <c r="A909" s="217"/>
      <c r="B909" s="218"/>
      <c r="C909" s="268" t="s">
        <v>1192</v>
      </c>
      <c r="D909" s="259"/>
      <c r="E909" s="260">
        <v>2.44</v>
      </c>
      <c r="F909" s="220"/>
      <c r="G909" s="220"/>
      <c r="H909" s="220"/>
      <c r="I909" s="220"/>
      <c r="J909" s="220"/>
      <c r="K909" s="220"/>
      <c r="L909" s="220"/>
      <c r="M909" s="220"/>
      <c r="N909" s="219"/>
      <c r="O909" s="219"/>
      <c r="P909" s="219"/>
      <c r="Q909" s="219"/>
      <c r="R909" s="220"/>
      <c r="S909" s="220"/>
      <c r="T909" s="220"/>
      <c r="U909" s="220"/>
      <c r="V909" s="220"/>
      <c r="W909" s="220"/>
      <c r="X909" s="220"/>
      <c r="Y909" s="220"/>
      <c r="Z909" s="210"/>
      <c r="AA909" s="210"/>
      <c r="AB909" s="210"/>
      <c r="AC909" s="210"/>
      <c r="AD909" s="210"/>
      <c r="AE909" s="210"/>
      <c r="AF909" s="210"/>
      <c r="AG909" s="210" t="s">
        <v>395</v>
      </c>
      <c r="AH909" s="210">
        <v>2</v>
      </c>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3" x14ac:dyDescent="0.25">
      <c r="A910" s="217"/>
      <c r="B910" s="218"/>
      <c r="C910" s="268" t="s">
        <v>1193</v>
      </c>
      <c r="D910" s="259"/>
      <c r="E910" s="260">
        <v>5.27</v>
      </c>
      <c r="F910" s="220"/>
      <c r="G910" s="220"/>
      <c r="H910" s="220"/>
      <c r="I910" s="220"/>
      <c r="J910" s="220"/>
      <c r="K910" s="220"/>
      <c r="L910" s="220"/>
      <c r="M910" s="220"/>
      <c r="N910" s="219"/>
      <c r="O910" s="219"/>
      <c r="P910" s="219"/>
      <c r="Q910" s="219"/>
      <c r="R910" s="220"/>
      <c r="S910" s="220"/>
      <c r="T910" s="220"/>
      <c r="U910" s="220"/>
      <c r="V910" s="220"/>
      <c r="W910" s="220"/>
      <c r="X910" s="220"/>
      <c r="Y910" s="220"/>
      <c r="Z910" s="210"/>
      <c r="AA910" s="210"/>
      <c r="AB910" s="210"/>
      <c r="AC910" s="210"/>
      <c r="AD910" s="210"/>
      <c r="AE910" s="210"/>
      <c r="AF910" s="210"/>
      <c r="AG910" s="210" t="s">
        <v>395</v>
      </c>
      <c r="AH910" s="210">
        <v>2</v>
      </c>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3" x14ac:dyDescent="0.25">
      <c r="A911" s="217"/>
      <c r="B911" s="218"/>
      <c r="C911" s="268" t="s">
        <v>1194</v>
      </c>
      <c r="D911" s="259"/>
      <c r="E911" s="260">
        <v>14.1075</v>
      </c>
      <c r="F911" s="220"/>
      <c r="G911" s="220"/>
      <c r="H911" s="220"/>
      <c r="I911" s="220"/>
      <c r="J911" s="220"/>
      <c r="K911" s="220"/>
      <c r="L911" s="220"/>
      <c r="M911" s="220"/>
      <c r="N911" s="219"/>
      <c r="O911" s="219"/>
      <c r="P911" s="219"/>
      <c r="Q911" s="219"/>
      <c r="R911" s="220"/>
      <c r="S911" s="220"/>
      <c r="T911" s="220"/>
      <c r="U911" s="220"/>
      <c r="V911" s="220"/>
      <c r="W911" s="220"/>
      <c r="X911" s="220"/>
      <c r="Y911" s="220"/>
      <c r="Z911" s="210"/>
      <c r="AA911" s="210"/>
      <c r="AB911" s="210"/>
      <c r="AC911" s="210"/>
      <c r="AD911" s="210"/>
      <c r="AE911" s="210"/>
      <c r="AF911" s="210"/>
      <c r="AG911" s="210" t="s">
        <v>395</v>
      </c>
      <c r="AH911" s="210">
        <v>2</v>
      </c>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3" x14ac:dyDescent="0.25">
      <c r="A912" s="217"/>
      <c r="B912" s="218"/>
      <c r="C912" s="269" t="s">
        <v>473</v>
      </c>
      <c r="D912" s="261"/>
      <c r="E912" s="262">
        <v>129.91749999999999</v>
      </c>
      <c r="F912" s="220"/>
      <c r="G912" s="220"/>
      <c r="H912" s="220"/>
      <c r="I912" s="220"/>
      <c r="J912" s="220"/>
      <c r="K912" s="220"/>
      <c r="L912" s="220"/>
      <c r="M912" s="220"/>
      <c r="N912" s="219"/>
      <c r="O912" s="219"/>
      <c r="P912" s="219"/>
      <c r="Q912" s="219"/>
      <c r="R912" s="220"/>
      <c r="S912" s="220"/>
      <c r="T912" s="220"/>
      <c r="U912" s="220"/>
      <c r="V912" s="220"/>
      <c r="W912" s="220"/>
      <c r="X912" s="220"/>
      <c r="Y912" s="220"/>
      <c r="Z912" s="210"/>
      <c r="AA912" s="210"/>
      <c r="AB912" s="210"/>
      <c r="AC912" s="210"/>
      <c r="AD912" s="210"/>
      <c r="AE912" s="210"/>
      <c r="AF912" s="210"/>
      <c r="AG912" s="210" t="s">
        <v>395</v>
      </c>
      <c r="AH912" s="210">
        <v>3</v>
      </c>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3" x14ac:dyDescent="0.25">
      <c r="A913" s="217"/>
      <c r="B913" s="218"/>
      <c r="C913" s="267" t="s">
        <v>474</v>
      </c>
      <c r="D913" s="259"/>
      <c r="E913" s="260"/>
      <c r="F913" s="220"/>
      <c r="G913" s="220"/>
      <c r="H913" s="220"/>
      <c r="I913" s="220"/>
      <c r="J913" s="220"/>
      <c r="K913" s="220"/>
      <c r="L913" s="220"/>
      <c r="M913" s="220"/>
      <c r="N913" s="219"/>
      <c r="O913" s="219"/>
      <c r="P913" s="219"/>
      <c r="Q913" s="219"/>
      <c r="R913" s="220"/>
      <c r="S913" s="220"/>
      <c r="T913" s="220"/>
      <c r="U913" s="220"/>
      <c r="V913" s="220"/>
      <c r="W913" s="220"/>
      <c r="X913" s="220"/>
      <c r="Y913" s="220"/>
      <c r="Z913" s="210"/>
      <c r="AA913" s="210"/>
      <c r="AB913" s="210"/>
      <c r="AC913" s="210"/>
      <c r="AD913" s="210"/>
      <c r="AE913" s="210"/>
      <c r="AF913" s="210"/>
      <c r="AG913" s="210" t="s">
        <v>395</v>
      </c>
      <c r="AH913" s="210"/>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outlineLevel="3" x14ac:dyDescent="0.25">
      <c r="A914" s="217"/>
      <c r="B914" s="218"/>
      <c r="C914" s="265" t="s">
        <v>1195</v>
      </c>
      <c r="D914" s="257"/>
      <c r="E914" s="258">
        <v>25.983499999999999</v>
      </c>
      <c r="F914" s="220"/>
      <c r="G914" s="220"/>
      <c r="H914" s="220"/>
      <c r="I914" s="220"/>
      <c r="J914" s="220"/>
      <c r="K914" s="220"/>
      <c r="L914" s="220"/>
      <c r="M914" s="220"/>
      <c r="N914" s="219"/>
      <c r="O914" s="219"/>
      <c r="P914" s="219"/>
      <c r="Q914" s="219"/>
      <c r="R914" s="220"/>
      <c r="S914" s="220"/>
      <c r="T914" s="220"/>
      <c r="U914" s="220"/>
      <c r="V914" s="220"/>
      <c r="W914" s="220"/>
      <c r="X914" s="220"/>
      <c r="Y914" s="220"/>
      <c r="Z914" s="210"/>
      <c r="AA914" s="210"/>
      <c r="AB914" s="210"/>
      <c r="AC914" s="210"/>
      <c r="AD914" s="210"/>
      <c r="AE914" s="210"/>
      <c r="AF914" s="210"/>
      <c r="AG914" s="210" t="s">
        <v>395</v>
      </c>
      <c r="AH914" s="210">
        <v>0</v>
      </c>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ht="20.399999999999999" outlineLevel="1" x14ac:dyDescent="0.25">
      <c r="A915" s="232">
        <v>181</v>
      </c>
      <c r="B915" s="233" t="s">
        <v>1196</v>
      </c>
      <c r="C915" s="250" t="s">
        <v>1197</v>
      </c>
      <c r="D915" s="234" t="s">
        <v>687</v>
      </c>
      <c r="E915" s="235">
        <v>545.65350000000001</v>
      </c>
      <c r="F915" s="236"/>
      <c r="G915" s="237">
        <f>ROUND(E915*F915,2)</f>
        <v>0</v>
      </c>
      <c r="H915" s="236"/>
      <c r="I915" s="237">
        <f>ROUND(E915*H915,2)</f>
        <v>0</v>
      </c>
      <c r="J915" s="236"/>
      <c r="K915" s="237">
        <f>ROUND(E915*J915,2)</f>
        <v>0</v>
      </c>
      <c r="L915" s="237">
        <v>12</v>
      </c>
      <c r="M915" s="237">
        <f>G915*(1+L915/100)</f>
        <v>0</v>
      </c>
      <c r="N915" s="235">
        <v>1E-3</v>
      </c>
      <c r="O915" s="235">
        <f>ROUND(E915*N915,2)</f>
        <v>0.55000000000000004</v>
      </c>
      <c r="P915" s="235">
        <v>0</v>
      </c>
      <c r="Q915" s="235">
        <f>ROUND(E915*P915,2)</f>
        <v>0</v>
      </c>
      <c r="R915" s="237" t="s">
        <v>606</v>
      </c>
      <c r="S915" s="237" t="s">
        <v>292</v>
      </c>
      <c r="T915" s="238" t="s">
        <v>439</v>
      </c>
      <c r="U915" s="220">
        <v>0</v>
      </c>
      <c r="V915" s="220">
        <f>ROUND(E915*U915,2)</f>
        <v>0</v>
      </c>
      <c r="W915" s="220"/>
      <c r="X915" s="220" t="s">
        <v>607</v>
      </c>
      <c r="Y915" s="220" t="s">
        <v>295</v>
      </c>
      <c r="Z915" s="210"/>
      <c r="AA915" s="210"/>
      <c r="AB915" s="210"/>
      <c r="AC915" s="210"/>
      <c r="AD915" s="210"/>
      <c r="AE915" s="210"/>
      <c r="AF915" s="210"/>
      <c r="AG915" s="210" t="s">
        <v>608</v>
      </c>
      <c r="AH915" s="210"/>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outlineLevel="2" x14ac:dyDescent="0.25">
      <c r="A916" s="217"/>
      <c r="B916" s="218"/>
      <c r="C916" s="267" t="s">
        <v>468</v>
      </c>
      <c r="D916" s="259"/>
      <c r="E916" s="260"/>
      <c r="F916" s="220"/>
      <c r="G916" s="220"/>
      <c r="H916" s="220"/>
      <c r="I916" s="220"/>
      <c r="J916" s="220"/>
      <c r="K916" s="220"/>
      <c r="L916" s="220"/>
      <c r="M916" s="220"/>
      <c r="N916" s="219"/>
      <c r="O916" s="219"/>
      <c r="P916" s="219"/>
      <c r="Q916" s="219"/>
      <c r="R916" s="220"/>
      <c r="S916" s="220"/>
      <c r="T916" s="220"/>
      <c r="U916" s="220"/>
      <c r="V916" s="220"/>
      <c r="W916" s="220"/>
      <c r="X916" s="220"/>
      <c r="Y916" s="220"/>
      <c r="Z916" s="210"/>
      <c r="AA916" s="210"/>
      <c r="AB916" s="210"/>
      <c r="AC916" s="210"/>
      <c r="AD916" s="210"/>
      <c r="AE916" s="210"/>
      <c r="AF916" s="210"/>
      <c r="AG916" s="210" t="s">
        <v>395</v>
      </c>
      <c r="AH916" s="210"/>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3" x14ac:dyDescent="0.25">
      <c r="A917" s="217"/>
      <c r="B917" s="218"/>
      <c r="C917" s="268" t="s">
        <v>1179</v>
      </c>
      <c r="D917" s="259"/>
      <c r="E917" s="260">
        <v>15.87</v>
      </c>
      <c r="F917" s="220"/>
      <c r="G917" s="220"/>
      <c r="H917" s="220"/>
      <c r="I917" s="220"/>
      <c r="J917" s="220"/>
      <c r="K917" s="220"/>
      <c r="L917" s="220"/>
      <c r="M917" s="220"/>
      <c r="N917" s="219"/>
      <c r="O917" s="219"/>
      <c r="P917" s="219"/>
      <c r="Q917" s="219"/>
      <c r="R917" s="220"/>
      <c r="S917" s="220"/>
      <c r="T917" s="220"/>
      <c r="U917" s="220"/>
      <c r="V917" s="220"/>
      <c r="W917" s="220"/>
      <c r="X917" s="220"/>
      <c r="Y917" s="220"/>
      <c r="Z917" s="210"/>
      <c r="AA917" s="210"/>
      <c r="AB917" s="210"/>
      <c r="AC917" s="210"/>
      <c r="AD917" s="210"/>
      <c r="AE917" s="210"/>
      <c r="AF917" s="210"/>
      <c r="AG917" s="210" t="s">
        <v>395</v>
      </c>
      <c r="AH917" s="210">
        <v>2</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3" x14ac:dyDescent="0.25">
      <c r="A918" s="217"/>
      <c r="B918" s="218"/>
      <c r="C918" s="268" t="s">
        <v>1180</v>
      </c>
      <c r="D918" s="259"/>
      <c r="E918" s="260">
        <v>4.07</v>
      </c>
      <c r="F918" s="220"/>
      <c r="G918" s="220"/>
      <c r="H918" s="220"/>
      <c r="I918" s="220"/>
      <c r="J918" s="220"/>
      <c r="K918" s="220"/>
      <c r="L918" s="220"/>
      <c r="M918" s="220"/>
      <c r="N918" s="219"/>
      <c r="O918" s="219"/>
      <c r="P918" s="219"/>
      <c r="Q918" s="219"/>
      <c r="R918" s="220"/>
      <c r="S918" s="220"/>
      <c r="T918" s="220"/>
      <c r="U918" s="220"/>
      <c r="V918" s="220"/>
      <c r="W918" s="220"/>
      <c r="X918" s="220"/>
      <c r="Y918" s="220"/>
      <c r="Z918" s="210"/>
      <c r="AA918" s="210"/>
      <c r="AB918" s="210"/>
      <c r="AC918" s="210"/>
      <c r="AD918" s="210"/>
      <c r="AE918" s="210"/>
      <c r="AF918" s="210"/>
      <c r="AG918" s="210" t="s">
        <v>395</v>
      </c>
      <c r="AH918" s="210">
        <v>2</v>
      </c>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3" x14ac:dyDescent="0.25">
      <c r="A919" s="217"/>
      <c r="B919" s="218"/>
      <c r="C919" s="268" t="s">
        <v>1181</v>
      </c>
      <c r="D919" s="259"/>
      <c r="E919" s="260">
        <v>18.48</v>
      </c>
      <c r="F919" s="220"/>
      <c r="G919" s="220"/>
      <c r="H919" s="220"/>
      <c r="I919" s="220"/>
      <c r="J919" s="220"/>
      <c r="K919" s="220"/>
      <c r="L919" s="220"/>
      <c r="M919" s="220"/>
      <c r="N919" s="219"/>
      <c r="O919" s="219"/>
      <c r="P919" s="219"/>
      <c r="Q919" s="219"/>
      <c r="R919" s="220"/>
      <c r="S919" s="220"/>
      <c r="T919" s="220"/>
      <c r="U919" s="220"/>
      <c r="V919" s="220"/>
      <c r="W919" s="220"/>
      <c r="X919" s="220"/>
      <c r="Y919" s="220"/>
      <c r="Z919" s="210"/>
      <c r="AA919" s="210"/>
      <c r="AB919" s="210"/>
      <c r="AC919" s="210"/>
      <c r="AD919" s="210"/>
      <c r="AE919" s="210"/>
      <c r="AF919" s="210"/>
      <c r="AG919" s="210" t="s">
        <v>395</v>
      </c>
      <c r="AH919" s="210">
        <v>2</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outlineLevel="3" x14ac:dyDescent="0.25">
      <c r="A920" s="217"/>
      <c r="B920" s="218"/>
      <c r="C920" s="268" t="s">
        <v>1182</v>
      </c>
      <c r="D920" s="259"/>
      <c r="E920" s="260">
        <v>2.58</v>
      </c>
      <c r="F920" s="220"/>
      <c r="G920" s="220"/>
      <c r="H920" s="220"/>
      <c r="I920" s="220"/>
      <c r="J920" s="220"/>
      <c r="K920" s="220"/>
      <c r="L920" s="220"/>
      <c r="M920" s="220"/>
      <c r="N920" s="219"/>
      <c r="O920" s="219"/>
      <c r="P920" s="219"/>
      <c r="Q920" s="219"/>
      <c r="R920" s="220"/>
      <c r="S920" s="220"/>
      <c r="T920" s="220"/>
      <c r="U920" s="220"/>
      <c r="V920" s="220"/>
      <c r="W920" s="220"/>
      <c r="X920" s="220"/>
      <c r="Y920" s="220"/>
      <c r="Z920" s="210"/>
      <c r="AA920" s="210"/>
      <c r="AB920" s="210"/>
      <c r="AC920" s="210"/>
      <c r="AD920" s="210"/>
      <c r="AE920" s="210"/>
      <c r="AF920" s="210"/>
      <c r="AG920" s="210" t="s">
        <v>395</v>
      </c>
      <c r="AH920" s="210">
        <v>2</v>
      </c>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3" x14ac:dyDescent="0.25">
      <c r="A921" s="217"/>
      <c r="B921" s="218"/>
      <c r="C921" s="268" t="s">
        <v>1183</v>
      </c>
      <c r="D921" s="259"/>
      <c r="E921" s="260">
        <v>4.84</v>
      </c>
      <c r="F921" s="220"/>
      <c r="G921" s="220"/>
      <c r="H921" s="220"/>
      <c r="I921" s="220"/>
      <c r="J921" s="220"/>
      <c r="K921" s="220"/>
      <c r="L921" s="220"/>
      <c r="M921" s="220"/>
      <c r="N921" s="219"/>
      <c r="O921" s="219"/>
      <c r="P921" s="219"/>
      <c r="Q921" s="219"/>
      <c r="R921" s="220"/>
      <c r="S921" s="220"/>
      <c r="T921" s="220"/>
      <c r="U921" s="220"/>
      <c r="V921" s="220"/>
      <c r="W921" s="220"/>
      <c r="X921" s="220"/>
      <c r="Y921" s="220"/>
      <c r="Z921" s="210"/>
      <c r="AA921" s="210"/>
      <c r="AB921" s="210"/>
      <c r="AC921" s="210"/>
      <c r="AD921" s="210"/>
      <c r="AE921" s="210"/>
      <c r="AF921" s="210"/>
      <c r="AG921" s="210" t="s">
        <v>395</v>
      </c>
      <c r="AH921" s="210">
        <v>2</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3" x14ac:dyDescent="0.25">
      <c r="A922" s="217"/>
      <c r="B922" s="218"/>
      <c r="C922" s="268" t="s">
        <v>1184</v>
      </c>
      <c r="D922" s="259"/>
      <c r="E922" s="260">
        <v>8.2799999999999994</v>
      </c>
      <c r="F922" s="220"/>
      <c r="G922" s="220"/>
      <c r="H922" s="220"/>
      <c r="I922" s="220"/>
      <c r="J922" s="220"/>
      <c r="K922" s="220"/>
      <c r="L922" s="220"/>
      <c r="M922" s="220"/>
      <c r="N922" s="219"/>
      <c r="O922" s="219"/>
      <c r="P922" s="219"/>
      <c r="Q922" s="219"/>
      <c r="R922" s="220"/>
      <c r="S922" s="220"/>
      <c r="T922" s="220"/>
      <c r="U922" s="220"/>
      <c r="V922" s="220"/>
      <c r="W922" s="220"/>
      <c r="X922" s="220"/>
      <c r="Y922" s="220"/>
      <c r="Z922" s="210"/>
      <c r="AA922" s="210"/>
      <c r="AB922" s="210"/>
      <c r="AC922" s="210"/>
      <c r="AD922" s="210"/>
      <c r="AE922" s="210"/>
      <c r="AF922" s="210"/>
      <c r="AG922" s="210" t="s">
        <v>395</v>
      </c>
      <c r="AH922" s="210">
        <v>2</v>
      </c>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3" x14ac:dyDescent="0.25">
      <c r="A923" s="217"/>
      <c r="B923" s="218"/>
      <c r="C923" s="268" t="s">
        <v>1185</v>
      </c>
      <c r="D923" s="259"/>
      <c r="E923" s="260">
        <v>9.66</v>
      </c>
      <c r="F923" s="220"/>
      <c r="G923" s="220"/>
      <c r="H923" s="220"/>
      <c r="I923" s="220"/>
      <c r="J923" s="220"/>
      <c r="K923" s="220"/>
      <c r="L923" s="220"/>
      <c r="M923" s="220"/>
      <c r="N923" s="219"/>
      <c r="O923" s="219"/>
      <c r="P923" s="219"/>
      <c r="Q923" s="219"/>
      <c r="R923" s="220"/>
      <c r="S923" s="220"/>
      <c r="T923" s="220"/>
      <c r="U923" s="220"/>
      <c r="V923" s="220"/>
      <c r="W923" s="220"/>
      <c r="X923" s="220"/>
      <c r="Y923" s="220"/>
      <c r="Z923" s="210"/>
      <c r="AA923" s="210"/>
      <c r="AB923" s="210"/>
      <c r="AC923" s="210"/>
      <c r="AD923" s="210"/>
      <c r="AE923" s="210"/>
      <c r="AF923" s="210"/>
      <c r="AG923" s="210" t="s">
        <v>395</v>
      </c>
      <c r="AH923" s="210">
        <v>2</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outlineLevel="3" x14ac:dyDescent="0.25">
      <c r="A924" s="217"/>
      <c r="B924" s="218"/>
      <c r="C924" s="268" t="s">
        <v>1186</v>
      </c>
      <c r="D924" s="259"/>
      <c r="E924" s="260">
        <v>10.08</v>
      </c>
      <c r="F924" s="220"/>
      <c r="G924" s="220"/>
      <c r="H924" s="220"/>
      <c r="I924" s="220"/>
      <c r="J924" s="220"/>
      <c r="K924" s="220"/>
      <c r="L924" s="220"/>
      <c r="M924" s="220"/>
      <c r="N924" s="219"/>
      <c r="O924" s="219"/>
      <c r="P924" s="219"/>
      <c r="Q924" s="219"/>
      <c r="R924" s="220"/>
      <c r="S924" s="220"/>
      <c r="T924" s="220"/>
      <c r="U924" s="220"/>
      <c r="V924" s="220"/>
      <c r="W924" s="220"/>
      <c r="X924" s="220"/>
      <c r="Y924" s="220"/>
      <c r="Z924" s="210"/>
      <c r="AA924" s="210"/>
      <c r="AB924" s="210"/>
      <c r="AC924" s="210"/>
      <c r="AD924" s="210"/>
      <c r="AE924" s="210"/>
      <c r="AF924" s="210"/>
      <c r="AG924" s="210" t="s">
        <v>395</v>
      </c>
      <c r="AH924" s="210">
        <v>2</v>
      </c>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row>
    <row r="925" spans="1:60" outlineLevel="3" x14ac:dyDescent="0.25">
      <c r="A925" s="217"/>
      <c r="B925" s="218"/>
      <c r="C925" s="268" t="s">
        <v>1187</v>
      </c>
      <c r="D925" s="259"/>
      <c r="E925" s="260">
        <v>10.5</v>
      </c>
      <c r="F925" s="220"/>
      <c r="G925" s="220"/>
      <c r="H925" s="220"/>
      <c r="I925" s="220"/>
      <c r="J925" s="220"/>
      <c r="K925" s="220"/>
      <c r="L925" s="220"/>
      <c r="M925" s="220"/>
      <c r="N925" s="219"/>
      <c r="O925" s="219"/>
      <c r="P925" s="219"/>
      <c r="Q925" s="219"/>
      <c r="R925" s="220"/>
      <c r="S925" s="220"/>
      <c r="T925" s="220"/>
      <c r="U925" s="220"/>
      <c r="V925" s="220"/>
      <c r="W925" s="220"/>
      <c r="X925" s="220"/>
      <c r="Y925" s="220"/>
      <c r="Z925" s="210"/>
      <c r="AA925" s="210"/>
      <c r="AB925" s="210"/>
      <c r="AC925" s="210"/>
      <c r="AD925" s="210"/>
      <c r="AE925" s="210"/>
      <c r="AF925" s="210"/>
      <c r="AG925" s="210" t="s">
        <v>395</v>
      </c>
      <c r="AH925" s="210">
        <v>2</v>
      </c>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3" x14ac:dyDescent="0.25">
      <c r="A926" s="217"/>
      <c r="B926" s="218"/>
      <c r="C926" s="268" t="s">
        <v>1188</v>
      </c>
      <c r="D926" s="259"/>
      <c r="E926" s="260">
        <v>7.98</v>
      </c>
      <c r="F926" s="220"/>
      <c r="G926" s="220"/>
      <c r="H926" s="220"/>
      <c r="I926" s="220"/>
      <c r="J926" s="220"/>
      <c r="K926" s="220"/>
      <c r="L926" s="220"/>
      <c r="M926" s="220"/>
      <c r="N926" s="219"/>
      <c r="O926" s="219"/>
      <c r="P926" s="219"/>
      <c r="Q926" s="219"/>
      <c r="R926" s="220"/>
      <c r="S926" s="220"/>
      <c r="T926" s="220"/>
      <c r="U926" s="220"/>
      <c r="V926" s="220"/>
      <c r="W926" s="220"/>
      <c r="X926" s="220"/>
      <c r="Y926" s="220"/>
      <c r="Z926" s="210"/>
      <c r="AA926" s="210"/>
      <c r="AB926" s="210"/>
      <c r="AC926" s="210"/>
      <c r="AD926" s="210"/>
      <c r="AE926" s="210"/>
      <c r="AF926" s="210"/>
      <c r="AG926" s="210" t="s">
        <v>395</v>
      </c>
      <c r="AH926" s="210">
        <v>2</v>
      </c>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3" x14ac:dyDescent="0.25">
      <c r="A927" s="217"/>
      <c r="B927" s="218"/>
      <c r="C927" s="268" t="s">
        <v>1189</v>
      </c>
      <c r="D927" s="259"/>
      <c r="E927" s="260">
        <v>9.8699999999999992</v>
      </c>
      <c r="F927" s="220"/>
      <c r="G927" s="220"/>
      <c r="H927" s="220"/>
      <c r="I927" s="220"/>
      <c r="J927" s="220"/>
      <c r="K927" s="220"/>
      <c r="L927" s="220"/>
      <c r="M927" s="220"/>
      <c r="N927" s="219"/>
      <c r="O927" s="219"/>
      <c r="P927" s="219"/>
      <c r="Q927" s="219"/>
      <c r="R927" s="220"/>
      <c r="S927" s="220"/>
      <c r="T927" s="220"/>
      <c r="U927" s="220"/>
      <c r="V927" s="220"/>
      <c r="W927" s="220"/>
      <c r="X927" s="220"/>
      <c r="Y927" s="220"/>
      <c r="Z927" s="210"/>
      <c r="AA927" s="210"/>
      <c r="AB927" s="210"/>
      <c r="AC927" s="210"/>
      <c r="AD927" s="210"/>
      <c r="AE927" s="210"/>
      <c r="AF927" s="210"/>
      <c r="AG927" s="210" t="s">
        <v>395</v>
      </c>
      <c r="AH927" s="210">
        <v>2</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3" x14ac:dyDescent="0.25">
      <c r="A928" s="217"/>
      <c r="B928" s="218"/>
      <c r="C928" s="268" t="s">
        <v>1190</v>
      </c>
      <c r="D928" s="259"/>
      <c r="E928" s="260">
        <v>2.13</v>
      </c>
      <c r="F928" s="220"/>
      <c r="G928" s="220"/>
      <c r="H928" s="220"/>
      <c r="I928" s="220"/>
      <c r="J928" s="220"/>
      <c r="K928" s="220"/>
      <c r="L928" s="220"/>
      <c r="M928" s="220"/>
      <c r="N928" s="219"/>
      <c r="O928" s="219"/>
      <c r="P928" s="219"/>
      <c r="Q928" s="219"/>
      <c r="R928" s="220"/>
      <c r="S928" s="220"/>
      <c r="T928" s="220"/>
      <c r="U928" s="220"/>
      <c r="V928" s="220"/>
      <c r="W928" s="220"/>
      <c r="X928" s="220"/>
      <c r="Y928" s="220"/>
      <c r="Z928" s="210"/>
      <c r="AA928" s="210"/>
      <c r="AB928" s="210"/>
      <c r="AC928" s="210"/>
      <c r="AD928" s="210"/>
      <c r="AE928" s="210"/>
      <c r="AF928" s="210"/>
      <c r="AG928" s="210" t="s">
        <v>395</v>
      </c>
      <c r="AH928" s="210">
        <v>2</v>
      </c>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3" x14ac:dyDescent="0.25">
      <c r="A929" s="217"/>
      <c r="B929" s="218"/>
      <c r="C929" s="268" t="s">
        <v>1191</v>
      </c>
      <c r="D929" s="259"/>
      <c r="E929" s="260">
        <v>3.76</v>
      </c>
      <c r="F929" s="220"/>
      <c r="G929" s="220"/>
      <c r="H929" s="220"/>
      <c r="I929" s="220"/>
      <c r="J929" s="220"/>
      <c r="K929" s="220"/>
      <c r="L929" s="220"/>
      <c r="M929" s="220"/>
      <c r="N929" s="219"/>
      <c r="O929" s="219"/>
      <c r="P929" s="219"/>
      <c r="Q929" s="219"/>
      <c r="R929" s="220"/>
      <c r="S929" s="220"/>
      <c r="T929" s="220"/>
      <c r="U929" s="220"/>
      <c r="V929" s="220"/>
      <c r="W929" s="220"/>
      <c r="X929" s="220"/>
      <c r="Y929" s="220"/>
      <c r="Z929" s="210"/>
      <c r="AA929" s="210"/>
      <c r="AB929" s="210"/>
      <c r="AC929" s="210"/>
      <c r="AD929" s="210"/>
      <c r="AE929" s="210"/>
      <c r="AF929" s="210"/>
      <c r="AG929" s="210" t="s">
        <v>395</v>
      </c>
      <c r="AH929" s="210">
        <v>2</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3" x14ac:dyDescent="0.25">
      <c r="A930" s="217"/>
      <c r="B930" s="218"/>
      <c r="C930" s="268" t="s">
        <v>1192</v>
      </c>
      <c r="D930" s="259"/>
      <c r="E930" s="260">
        <v>2.44</v>
      </c>
      <c r="F930" s="220"/>
      <c r="G930" s="220"/>
      <c r="H930" s="220"/>
      <c r="I930" s="220"/>
      <c r="J930" s="220"/>
      <c r="K930" s="220"/>
      <c r="L930" s="220"/>
      <c r="M930" s="220"/>
      <c r="N930" s="219"/>
      <c r="O930" s="219"/>
      <c r="P930" s="219"/>
      <c r="Q930" s="219"/>
      <c r="R930" s="220"/>
      <c r="S930" s="220"/>
      <c r="T930" s="220"/>
      <c r="U930" s="220"/>
      <c r="V930" s="220"/>
      <c r="W930" s="220"/>
      <c r="X930" s="220"/>
      <c r="Y930" s="220"/>
      <c r="Z930" s="210"/>
      <c r="AA930" s="210"/>
      <c r="AB930" s="210"/>
      <c r="AC930" s="210"/>
      <c r="AD930" s="210"/>
      <c r="AE930" s="210"/>
      <c r="AF930" s="210"/>
      <c r="AG930" s="210" t="s">
        <v>395</v>
      </c>
      <c r="AH930" s="210">
        <v>2</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3" x14ac:dyDescent="0.25">
      <c r="A931" s="217"/>
      <c r="B931" s="218"/>
      <c r="C931" s="268" t="s">
        <v>1193</v>
      </c>
      <c r="D931" s="259"/>
      <c r="E931" s="260">
        <v>5.27</v>
      </c>
      <c r="F931" s="220"/>
      <c r="G931" s="220"/>
      <c r="H931" s="220"/>
      <c r="I931" s="220"/>
      <c r="J931" s="220"/>
      <c r="K931" s="220"/>
      <c r="L931" s="220"/>
      <c r="M931" s="220"/>
      <c r="N931" s="219"/>
      <c r="O931" s="219"/>
      <c r="P931" s="219"/>
      <c r="Q931" s="219"/>
      <c r="R931" s="220"/>
      <c r="S931" s="220"/>
      <c r="T931" s="220"/>
      <c r="U931" s="220"/>
      <c r="V931" s="220"/>
      <c r="W931" s="220"/>
      <c r="X931" s="220"/>
      <c r="Y931" s="220"/>
      <c r="Z931" s="210"/>
      <c r="AA931" s="210"/>
      <c r="AB931" s="210"/>
      <c r="AC931" s="210"/>
      <c r="AD931" s="210"/>
      <c r="AE931" s="210"/>
      <c r="AF931" s="210"/>
      <c r="AG931" s="210" t="s">
        <v>395</v>
      </c>
      <c r="AH931" s="210">
        <v>2</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3" x14ac:dyDescent="0.25">
      <c r="A932" s="217"/>
      <c r="B932" s="218"/>
      <c r="C932" s="268" t="s">
        <v>1194</v>
      </c>
      <c r="D932" s="259"/>
      <c r="E932" s="260">
        <v>14.1075</v>
      </c>
      <c r="F932" s="220"/>
      <c r="G932" s="220"/>
      <c r="H932" s="220"/>
      <c r="I932" s="220"/>
      <c r="J932" s="220"/>
      <c r="K932" s="220"/>
      <c r="L932" s="220"/>
      <c r="M932" s="220"/>
      <c r="N932" s="219"/>
      <c r="O932" s="219"/>
      <c r="P932" s="219"/>
      <c r="Q932" s="219"/>
      <c r="R932" s="220"/>
      <c r="S932" s="220"/>
      <c r="T932" s="220"/>
      <c r="U932" s="220"/>
      <c r="V932" s="220"/>
      <c r="W932" s="220"/>
      <c r="X932" s="220"/>
      <c r="Y932" s="220"/>
      <c r="Z932" s="210"/>
      <c r="AA932" s="210"/>
      <c r="AB932" s="210"/>
      <c r="AC932" s="210"/>
      <c r="AD932" s="210"/>
      <c r="AE932" s="210"/>
      <c r="AF932" s="210"/>
      <c r="AG932" s="210" t="s">
        <v>395</v>
      </c>
      <c r="AH932" s="210">
        <v>2</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3" x14ac:dyDescent="0.25">
      <c r="A933" s="217"/>
      <c r="B933" s="218"/>
      <c r="C933" s="269" t="s">
        <v>473</v>
      </c>
      <c r="D933" s="261"/>
      <c r="E933" s="262">
        <v>129.91749999999999</v>
      </c>
      <c r="F933" s="220"/>
      <c r="G933" s="220"/>
      <c r="H933" s="220"/>
      <c r="I933" s="220"/>
      <c r="J933" s="220"/>
      <c r="K933" s="220"/>
      <c r="L933" s="220"/>
      <c r="M933" s="220"/>
      <c r="N933" s="219"/>
      <c r="O933" s="219"/>
      <c r="P933" s="219"/>
      <c r="Q933" s="219"/>
      <c r="R933" s="220"/>
      <c r="S933" s="220"/>
      <c r="T933" s="220"/>
      <c r="U933" s="220"/>
      <c r="V933" s="220"/>
      <c r="W933" s="220"/>
      <c r="X933" s="220"/>
      <c r="Y933" s="220"/>
      <c r="Z933" s="210"/>
      <c r="AA933" s="210"/>
      <c r="AB933" s="210"/>
      <c r="AC933" s="210"/>
      <c r="AD933" s="210"/>
      <c r="AE933" s="210"/>
      <c r="AF933" s="210"/>
      <c r="AG933" s="210" t="s">
        <v>395</v>
      </c>
      <c r="AH933" s="210">
        <v>3</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outlineLevel="3" x14ac:dyDescent="0.25">
      <c r="A934" s="217"/>
      <c r="B934" s="218"/>
      <c r="C934" s="267" t="s">
        <v>474</v>
      </c>
      <c r="D934" s="259"/>
      <c r="E934" s="260"/>
      <c r="F934" s="220"/>
      <c r="G934" s="220"/>
      <c r="H934" s="220"/>
      <c r="I934" s="220"/>
      <c r="J934" s="220"/>
      <c r="K934" s="220"/>
      <c r="L934" s="220"/>
      <c r="M934" s="220"/>
      <c r="N934" s="219"/>
      <c r="O934" s="219"/>
      <c r="P934" s="219"/>
      <c r="Q934" s="219"/>
      <c r="R934" s="220"/>
      <c r="S934" s="220"/>
      <c r="T934" s="220"/>
      <c r="U934" s="220"/>
      <c r="V934" s="220"/>
      <c r="W934" s="220"/>
      <c r="X934" s="220"/>
      <c r="Y934" s="220"/>
      <c r="Z934" s="210"/>
      <c r="AA934" s="210"/>
      <c r="AB934" s="210"/>
      <c r="AC934" s="210"/>
      <c r="AD934" s="210"/>
      <c r="AE934" s="210"/>
      <c r="AF934" s="210"/>
      <c r="AG934" s="210" t="s">
        <v>395</v>
      </c>
      <c r="AH934" s="210"/>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3" x14ac:dyDescent="0.25">
      <c r="A935" s="217"/>
      <c r="B935" s="218"/>
      <c r="C935" s="265" t="s">
        <v>1198</v>
      </c>
      <c r="D935" s="257"/>
      <c r="E935" s="258">
        <v>545.65350000000001</v>
      </c>
      <c r="F935" s="220"/>
      <c r="G935" s="220"/>
      <c r="H935" s="220"/>
      <c r="I935" s="220"/>
      <c r="J935" s="220"/>
      <c r="K935" s="220"/>
      <c r="L935" s="220"/>
      <c r="M935" s="220"/>
      <c r="N935" s="219"/>
      <c r="O935" s="219"/>
      <c r="P935" s="219"/>
      <c r="Q935" s="219"/>
      <c r="R935" s="220"/>
      <c r="S935" s="220"/>
      <c r="T935" s="220"/>
      <c r="U935" s="220"/>
      <c r="V935" s="220"/>
      <c r="W935" s="220"/>
      <c r="X935" s="220"/>
      <c r="Y935" s="220"/>
      <c r="Z935" s="210"/>
      <c r="AA935" s="210"/>
      <c r="AB935" s="210"/>
      <c r="AC935" s="210"/>
      <c r="AD935" s="210"/>
      <c r="AE935" s="210"/>
      <c r="AF935" s="210"/>
      <c r="AG935" s="210" t="s">
        <v>395</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1" x14ac:dyDescent="0.25">
      <c r="A936" s="232">
        <v>182</v>
      </c>
      <c r="B936" s="233" t="s">
        <v>1199</v>
      </c>
      <c r="C936" s="250" t="s">
        <v>1200</v>
      </c>
      <c r="D936" s="234" t="s">
        <v>407</v>
      </c>
      <c r="E936" s="235">
        <v>155.90100000000001</v>
      </c>
      <c r="F936" s="236"/>
      <c r="G936" s="237">
        <f>ROUND(E936*F936,2)</f>
        <v>0</v>
      </c>
      <c r="H936" s="236"/>
      <c r="I936" s="237">
        <f>ROUND(E936*H936,2)</f>
        <v>0</v>
      </c>
      <c r="J936" s="236"/>
      <c r="K936" s="237">
        <f>ROUND(E936*J936,2)</f>
        <v>0</v>
      </c>
      <c r="L936" s="237">
        <v>12</v>
      </c>
      <c r="M936" s="237">
        <f>G936*(1+L936/100)</f>
        <v>0</v>
      </c>
      <c r="N936" s="235">
        <v>1.9199999999999998E-2</v>
      </c>
      <c r="O936" s="235">
        <f>ROUND(E936*N936,2)</f>
        <v>2.99</v>
      </c>
      <c r="P936" s="235">
        <v>0</v>
      </c>
      <c r="Q936" s="235">
        <f>ROUND(E936*P936,2)</f>
        <v>0</v>
      </c>
      <c r="R936" s="237"/>
      <c r="S936" s="237" t="s">
        <v>325</v>
      </c>
      <c r="T936" s="238" t="s">
        <v>293</v>
      </c>
      <c r="U936" s="220">
        <v>0</v>
      </c>
      <c r="V936" s="220">
        <f>ROUND(E936*U936,2)</f>
        <v>0</v>
      </c>
      <c r="W936" s="220"/>
      <c r="X936" s="220" t="s">
        <v>607</v>
      </c>
      <c r="Y936" s="220" t="s">
        <v>295</v>
      </c>
      <c r="Z936" s="210"/>
      <c r="AA936" s="210"/>
      <c r="AB936" s="210"/>
      <c r="AC936" s="210"/>
      <c r="AD936" s="210"/>
      <c r="AE936" s="210"/>
      <c r="AF936" s="210"/>
      <c r="AG936" s="210" t="s">
        <v>608</v>
      </c>
      <c r="AH936" s="210"/>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2" x14ac:dyDescent="0.25">
      <c r="A937" s="217"/>
      <c r="B937" s="218"/>
      <c r="C937" s="267" t="s">
        <v>468</v>
      </c>
      <c r="D937" s="259"/>
      <c r="E937" s="260"/>
      <c r="F937" s="220"/>
      <c r="G937" s="220"/>
      <c r="H937" s="220"/>
      <c r="I937" s="220"/>
      <c r="J937" s="220"/>
      <c r="K937" s="220"/>
      <c r="L937" s="220"/>
      <c r="M937" s="220"/>
      <c r="N937" s="219"/>
      <c r="O937" s="219"/>
      <c r="P937" s="219"/>
      <c r="Q937" s="219"/>
      <c r="R937" s="220"/>
      <c r="S937" s="220"/>
      <c r="T937" s="220"/>
      <c r="U937" s="220"/>
      <c r="V937" s="220"/>
      <c r="W937" s="220"/>
      <c r="X937" s="220"/>
      <c r="Y937" s="220"/>
      <c r="Z937" s="210"/>
      <c r="AA937" s="210"/>
      <c r="AB937" s="210"/>
      <c r="AC937" s="210"/>
      <c r="AD937" s="210"/>
      <c r="AE937" s="210"/>
      <c r="AF937" s="210"/>
      <c r="AG937" s="210" t="s">
        <v>395</v>
      </c>
      <c r="AH937" s="210"/>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3" x14ac:dyDescent="0.25">
      <c r="A938" s="217"/>
      <c r="B938" s="218"/>
      <c r="C938" s="268" t="s">
        <v>1179</v>
      </c>
      <c r="D938" s="259"/>
      <c r="E938" s="260">
        <v>15.87</v>
      </c>
      <c r="F938" s="220"/>
      <c r="G938" s="220"/>
      <c r="H938" s="220"/>
      <c r="I938" s="220"/>
      <c r="J938" s="220"/>
      <c r="K938" s="220"/>
      <c r="L938" s="220"/>
      <c r="M938" s="220"/>
      <c r="N938" s="219"/>
      <c r="O938" s="219"/>
      <c r="P938" s="219"/>
      <c r="Q938" s="219"/>
      <c r="R938" s="220"/>
      <c r="S938" s="220"/>
      <c r="T938" s="220"/>
      <c r="U938" s="220"/>
      <c r="V938" s="220"/>
      <c r="W938" s="220"/>
      <c r="X938" s="220"/>
      <c r="Y938" s="220"/>
      <c r="Z938" s="210"/>
      <c r="AA938" s="210"/>
      <c r="AB938" s="210"/>
      <c r="AC938" s="210"/>
      <c r="AD938" s="210"/>
      <c r="AE938" s="210"/>
      <c r="AF938" s="210"/>
      <c r="AG938" s="210" t="s">
        <v>395</v>
      </c>
      <c r="AH938" s="210">
        <v>2</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3" x14ac:dyDescent="0.25">
      <c r="A939" s="217"/>
      <c r="B939" s="218"/>
      <c r="C939" s="268" t="s">
        <v>1180</v>
      </c>
      <c r="D939" s="259"/>
      <c r="E939" s="260">
        <v>4.07</v>
      </c>
      <c r="F939" s="220"/>
      <c r="G939" s="220"/>
      <c r="H939" s="220"/>
      <c r="I939" s="220"/>
      <c r="J939" s="220"/>
      <c r="K939" s="220"/>
      <c r="L939" s="220"/>
      <c r="M939" s="220"/>
      <c r="N939" s="219"/>
      <c r="O939" s="219"/>
      <c r="P939" s="219"/>
      <c r="Q939" s="219"/>
      <c r="R939" s="220"/>
      <c r="S939" s="220"/>
      <c r="T939" s="220"/>
      <c r="U939" s="220"/>
      <c r="V939" s="220"/>
      <c r="W939" s="220"/>
      <c r="X939" s="220"/>
      <c r="Y939" s="220"/>
      <c r="Z939" s="210"/>
      <c r="AA939" s="210"/>
      <c r="AB939" s="210"/>
      <c r="AC939" s="210"/>
      <c r="AD939" s="210"/>
      <c r="AE939" s="210"/>
      <c r="AF939" s="210"/>
      <c r="AG939" s="210" t="s">
        <v>395</v>
      </c>
      <c r="AH939" s="210">
        <v>2</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3" x14ac:dyDescent="0.25">
      <c r="A940" s="217"/>
      <c r="B940" s="218"/>
      <c r="C940" s="268" t="s">
        <v>1181</v>
      </c>
      <c r="D940" s="259"/>
      <c r="E940" s="260">
        <v>18.48</v>
      </c>
      <c r="F940" s="220"/>
      <c r="G940" s="220"/>
      <c r="H940" s="220"/>
      <c r="I940" s="220"/>
      <c r="J940" s="220"/>
      <c r="K940" s="220"/>
      <c r="L940" s="220"/>
      <c r="M940" s="220"/>
      <c r="N940" s="219"/>
      <c r="O940" s="219"/>
      <c r="P940" s="219"/>
      <c r="Q940" s="219"/>
      <c r="R940" s="220"/>
      <c r="S940" s="220"/>
      <c r="T940" s="220"/>
      <c r="U940" s="220"/>
      <c r="V940" s="220"/>
      <c r="W940" s="220"/>
      <c r="X940" s="220"/>
      <c r="Y940" s="220"/>
      <c r="Z940" s="210"/>
      <c r="AA940" s="210"/>
      <c r="AB940" s="210"/>
      <c r="AC940" s="210"/>
      <c r="AD940" s="210"/>
      <c r="AE940" s="210"/>
      <c r="AF940" s="210"/>
      <c r="AG940" s="210" t="s">
        <v>395</v>
      </c>
      <c r="AH940" s="210">
        <v>2</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3" x14ac:dyDescent="0.25">
      <c r="A941" s="217"/>
      <c r="B941" s="218"/>
      <c r="C941" s="268" t="s">
        <v>1182</v>
      </c>
      <c r="D941" s="259"/>
      <c r="E941" s="260">
        <v>2.58</v>
      </c>
      <c r="F941" s="220"/>
      <c r="G941" s="220"/>
      <c r="H941" s="220"/>
      <c r="I941" s="220"/>
      <c r="J941" s="220"/>
      <c r="K941" s="220"/>
      <c r="L941" s="220"/>
      <c r="M941" s="220"/>
      <c r="N941" s="219"/>
      <c r="O941" s="219"/>
      <c r="P941" s="219"/>
      <c r="Q941" s="219"/>
      <c r="R941" s="220"/>
      <c r="S941" s="220"/>
      <c r="T941" s="220"/>
      <c r="U941" s="220"/>
      <c r="V941" s="220"/>
      <c r="W941" s="220"/>
      <c r="X941" s="220"/>
      <c r="Y941" s="220"/>
      <c r="Z941" s="210"/>
      <c r="AA941" s="210"/>
      <c r="AB941" s="210"/>
      <c r="AC941" s="210"/>
      <c r="AD941" s="210"/>
      <c r="AE941" s="210"/>
      <c r="AF941" s="210"/>
      <c r="AG941" s="210" t="s">
        <v>395</v>
      </c>
      <c r="AH941" s="210">
        <v>2</v>
      </c>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3" x14ac:dyDescent="0.25">
      <c r="A942" s="217"/>
      <c r="B942" s="218"/>
      <c r="C942" s="268" t="s">
        <v>1183</v>
      </c>
      <c r="D942" s="259"/>
      <c r="E942" s="260">
        <v>4.84</v>
      </c>
      <c r="F942" s="220"/>
      <c r="G942" s="220"/>
      <c r="H942" s="220"/>
      <c r="I942" s="220"/>
      <c r="J942" s="220"/>
      <c r="K942" s="220"/>
      <c r="L942" s="220"/>
      <c r="M942" s="220"/>
      <c r="N942" s="219"/>
      <c r="O942" s="219"/>
      <c r="P942" s="219"/>
      <c r="Q942" s="219"/>
      <c r="R942" s="220"/>
      <c r="S942" s="220"/>
      <c r="T942" s="220"/>
      <c r="U942" s="220"/>
      <c r="V942" s="220"/>
      <c r="W942" s="220"/>
      <c r="X942" s="220"/>
      <c r="Y942" s="220"/>
      <c r="Z942" s="210"/>
      <c r="AA942" s="210"/>
      <c r="AB942" s="210"/>
      <c r="AC942" s="210"/>
      <c r="AD942" s="210"/>
      <c r="AE942" s="210"/>
      <c r="AF942" s="210"/>
      <c r="AG942" s="210" t="s">
        <v>395</v>
      </c>
      <c r="AH942" s="210">
        <v>2</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3" x14ac:dyDescent="0.25">
      <c r="A943" s="217"/>
      <c r="B943" s="218"/>
      <c r="C943" s="268" t="s">
        <v>1184</v>
      </c>
      <c r="D943" s="259"/>
      <c r="E943" s="260">
        <v>8.2799999999999994</v>
      </c>
      <c r="F943" s="220"/>
      <c r="G943" s="220"/>
      <c r="H943" s="220"/>
      <c r="I943" s="220"/>
      <c r="J943" s="220"/>
      <c r="K943" s="220"/>
      <c r="L943" s="220"/>
      <c r="M943" s="220"/>
      <c r="N943" s="219"/>
      <c r="O943" s="219"/>
      <c r="P943" s="219"/>
      <c r="Q943" s="219"/>
      <c r="R943" s="220"/>
      <c r="S943" s="220"/>
      <c r="T943" s="220"/>
      <c r="U943" s="220"/>
      <c r="V943" s="220"/>
      <c r="W943" s="220"/>
      <c r="X943" s="220"/>
      <c r="Y943" s="220"/>
      <c r="Z943" s="210"/>
      <c r="AA943" s="210"/>
      <c r="AB943" s="210"/>
      <c r="AC943" s="210"/>
      <c r="AD943" s="210"/>
      <c r="AE943" s="210"/>
      <c r="AF943" s="210"/>
      <c r="AG943" s="210" t="s">
        <v>395</v>
      </c>
      <c r="AH943" s="210">
        <v>2</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3" x14ac:dyDescent="0.25">
      <c r="A944" s="217"/>
      <c r="B944" s="218"/>
      <c r="C944" s="268" t="s">
        <v>1185</v>
      </c>
      <c r="D944" s="259"/>
      <c r="E944" s="260">
        <v>9.66</v>
      </c>
      <c r="F944" s="220"/>
      <c r="G944" s="220"/>
      <c r="H944" s="220"/>
      <c r="I944" s="220"/>
      <c r="J944" s="220"/>
      <c r="K944" s="220"/>
      <c r="L944" s="220"/>
      <c r="M944" s="220"/>
      <c r="N944" s="219"/>
      <c r="O944" s="219"/>
      <c r="P944" s="219"/>
      <c r="Q944" s="219"/>
      <c r="R944" s="220"/>
      <c r="S944" s="220"/>
      <c r="T944" s="220"/>
      <c r="U944" s="220"/>
      <c r="V944" s="220"/>
      <c r="W944" s="220"/>
      <c r="X944" s="220"/>
      <c r="Y944" s="220"/>
      <c r="Z944" s="210"/>
      <c r="AA944" s="210"/>
      <c r="AB944" s="210"/>
      <c r="AC944" s="210"/>
      <c r="AD944" s="210"/>
      <c r="AE944" s="210"/>
      <c r="AF944" s="210"/>
      <c r="AG944" s="210" t="s">
        <v>395</v>
      </c>
      <c r="AH944" s="210">
        <v>2</v>
      </c>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3" x14ac:dyDescent="0.25">
      <c r="A945" s="217"/>
      <c r="B945" s="218"/>
      <c r="C945" s="268" t="s">
        <v>1186</v>
      </c>
      <c r="D945" s="259"/>
      <c r="E945" s="260">
        <v>10.08</v>
      </c>
      <c r="F945" s="220"/>
      <c r="G945" s="220"/>
      <c r="H945" s="220"/>
      <c r="I945" s="220"/>
      <c r="J945" s="220"/>
      <c r="K945" s="220"/>
      <c r="L945" s="220"/>
      <c r="M945" s="220"/>
      <c r="N945" s="219"/>
      <c r="O945" s="219"/>
      <c r="P945" s="219"/>
      <c r="Q945" s="219"/>
      <c r="R945" s="220"/>
      <c r="S945" s="220"/>
      <c r="T945" s="220"/>
      <c r="U945" s="220"/>
      <c r="V945" s="220"/>
      <c r="W945" s="220"/>
      <c r="X945" s="220"/>
      <c r="Y945" s="220"/>
      <c r="Z945" s="210"/>
      <c r="AA945" s="210"/>
      <c r="AB945" s="210"/>
      <c r="AC945" s="210"/>
      <c r="AD945" s="210"/>
      <c r="AE945" s="210"/>
      <c r="AF945" s="210"/>
      <c r="AG945" s="210" t="s">
        <v>395</v>
      </c>
      <c r="AH945" s="210">
        <v>2</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3" x14ac:dyDescent="0.25">
      <c r="A946" s="217"/>
      <c r="B946" s="218"/>
      <c r="C946" s="268" t="s">
        <v>1187</v>
      </c>
      <c r="D946" s="259"/>
      <c r="E946" s="260">
        <v>10.5</v>
      </c>
      <c r="F946" s="220"/>
      <c r="G946" s="220"/>
      <c r="H946" s="220"/>
      <c r="I946" s="220"/>
      <c r="J946" s="220"/>
      <c r="K946" s="220"/>
      <c r="L946" s="220"/>
      <c r="M946" s="220"/>
      <c r="N946" s="219"/>
      <c r="O946" s="219"/>
      <c r="P946" s="219"/>
      <c r="Q946" s="219"/>
      <c r="R946" s="220"/>
      <c r="S946" s="220"/>
      <c r="T946" s="220"/>
      <c r="U946" s="220"/>
      <c r="V946" s="220"/>
      <c r="W946" s="220"/>
      <c r="X946" s="220"/>
      <c r="Y946" s="220"/>
      <c r="Z946" s="210"/>
      <c r="AA946" s="210"/>
      <c r="AB946" s="210"/>
      <c r="AC946" s="210"/>
      <c r="AD946" s="210"/>
      <c r="AE946" s="210"/>
      <c r="AF946" s="210"/>
      <c r="AG946" s="210" t="s">
        <v>395</v>
      </c>
      <c r="AH946" s="210">
        <v>2</v>
      </c>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3" x14ac:dyDescent="0.25">
      <c r="A947" s="217"/>
      <c r="B947" s="218"/>
      <c r="C947" s="268" t="s">
        <v>1188</v>
      </c>
      <c r="D947" s="259"/>
      <c r="E947" s="260">
        <v>7.98</v>
      </c>
      <c r="F947" s="220"/>
      <c r="G947" s="220"/>
      <c r="H947" s="220"/>
      <c r="I947" s="220"/>
      <c r="J947" s="220"/>
      <c r="K947" s="220"/>
      <c r="L947" s="220"/>
      <c r="M947" s="220"/>
      <c r="N947" s="219"/>
      <c r="O947" s="219"/>
      <c r="P947" s="219"/>
      <c r="Q947" s="219"/>
      <c r="R947" s="220"/>
      <c r="S947" s="220"/>
      <c r="T947" s="220"/>
      <c r="U947" s="220"/>
      <c r="V947" s="220"/>
      <c r="W947" s="220"/>
      <c r="X947" s="220"/>
      <c r="Y947" s="220"/>
      <c r="Z947" s="210"/>
      <c r="AA947" s="210"/>
      <c r="AB947" s="210"/>
      <c r="AC947" s="210"/>
      <c r="AD947" s="210"/>
      <c r="AE947" s="210"/>
      <c r="AF947" s="210"/>
      <c r="AG947" s="210" t="s">
        <v>395</v>
      </c>
      <c r="AH947" s="210">
        <v>2</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3" x14ac:dyDescent="0.25">
      <c r="A948" s="217"/>
      <c r="B948" s="218"/>
      <c r="C948" s="268" t="s">
        <v>1189</v>
      </c>
      <c r="D948" s="259"/>
      <c r="E948" s="260">
        <v>9.8699999999999992</v>
      </c>
      <c r="F948" s="220"/>
      <c r="G948" s="220"/>
      <c r="H948" s="220"/>
      <c r="I948" s="220"/>
      <c r="J948" s="220"/>
      <c r="K948" s="220"/>
      <c r="L948" s="220"/>
      <c r="M948" s="220"/>
      <c r="N948" s="219"/>
      <c r="O948" s="219"/>
      <c r="P948" s="219"/>
      <c r="Q948" s="219"/>
      <c r="R948" s="220"/>
      <c r="S948" s="220"/>
      <c r="T948" s="220"/>
      <c r="U948" s="220"/>
      <c r="V948" s="220"/>
      <c r="W948" s="220"/>
      <c r="X948" s="220"/>
      <c r="Y948" s="220"/>
      <c r="Z948" s="210"/>
      <c r="AA948" s="210"/>
      <c r="AB948" s="210"/>
      <c r="AC948" s="210"/>
      <c r="AD948" s="210"/>
      <c r="AE948" s="210"/>
      <c r="AF948" s="210"/>
      <c r="AG948" s="210" t="s">
        <v>395</v>
      </c>
      <c r="AH948" s="210">
        <v>2</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3" x14ac:dyDescent="0.25">
      <c r="A949" s="217"/>
      <c r="B949" s="218"/>
      <c r="C949" s="268" t="s">
        <v>1190</v>
      </c>
      <c r="D949" s="259"/>
      <c r="E949" s="260">
        <v>2.13</v>
      </c>
      <c r="F949" s="220"/>
      <c r="G949" s="220"/>
      <c r="H949" s="220"/>
      <c r="I949" s="220"/>
      <c r="J949" s="220"/>
      <c r="K949" s="220"/>
      <c r="L949" s="220"/>
      <c r="M949" s="220"/>
      <c r="N949" s="219"/>
      <c r="O949" s="219"/>
      <c r="P949" s="219"/>
      <c r="Q949" s="219"/>
      <c r="R949" s="220"/>
      <c r="S949" s="220"/>
      <c r="T949" s="220"/>
      <c r="U949" s="220"/>
      <c r="V949" s="220"/>
      <c r="W949" s="220"/>
      <c r="X949" s="220"/>
      <c r="Y949" s="220"/>
      <c r="Z949" s="210"/>
      <c r="AA949" s="210"/>
      <c r="AB949" s="210"/>
      <c r="AC949" s="210"/>
      <c r="AD949" s="210"/>
      <c r="AE949" s="210"/>
      <c r="AF949" s="210"/>
      <c r="AG949" s="210" t="s">
        <v>395</v>
      </c>
      <c r="AH949" s="210">
        <v>2</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3" x14ac:dyDescent="0.25">
      <c r="A950" s="217"/>
      <c r="B950" s="218"/>
      <c r="C950" s="268" t="s">
        <v>1191</v>
      </c>
      <c r="D950" s="259"/>
      <c r="E950" s="260">
        <v>3.76</v>
      </c>
      <c r="F950" s="220"/>
      <c r="G950" s="220"/>
      <c r="H950" s="220"/>
      <c r="I950" s="220"/>
      <c r="J950" s="220"/>
      <c r="K950" s="220"/>
      <c r="L950" s="220"/>
      <c r="M950" s="220"/>
      <c r="N950" s="219"/>
      <c r="O950" s="219"/>
      <c r="P950" s="219"/>
      <c r="Q950" s="219"/>
      <c r="R950" s="220"/>
      <c r="S950" s="220"/>
      <c r="T950" s="220"/>
      <c r="U950" s="220"/>
      <c r="V950" s="220"/>
      <c r="W950" s="220"/>
      <c r="X950" s="220"/>
      <c r="Y950" s="220"/>
      <c r="Z950" s="210"/>
      <c r="AA950" s="210"/>
      <c r="AB950" s="210"/>
      <c r="AC950" s="210"/>
      <c r="AD950" s="210"/>
      <c r="AE950" s="210"/>
      <c r="AF950" s="210"/>
      <c r="AG950" s="210" t="s">
        <v>395</v>
      </c>
      <c r="AH950" s="210">
        <v>2</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3" x14ac:dyDescent="0.25">
      <c r="A951" s="217"/>
      <c r="B951" s="218"/>
      <c r="C951" s="268" t="s">
        <v>1192</v>
      </c>
      <c r="D951" s="259"/>
      <c r="E951" s="260">
        <v>2.44</v>
      </c>
      <c r="F951" s="220"/>
      <c r="G951" s="220"/>
      <c r="H951" s="220"/>
      <c r="I951" s="220"/>
      <c r="J951" s="220"/>
      <c r="K951" s="220"/>
      <c r="L951" s="220"/>
      <c r="M951" s="220"/>
      <c r="N951" s="219"/>
      <c r="O951" s="219"/>
      <c r="P951" s="219"/>
      <c r="Q951" s="219"/>
      <c r="R951" s="220"/>
      <c r="S951" s="220"/>
      <c r="T951" s="220"/>
      <c r="U951" s="220"/>
      <c r="V951" s="220"/>
      <c r="W951" s="220"/>
      <c r="X951" s="220"/>
      <c r="Y951" s="220"/>
      <c r="Z951" s="210"/>
      <c r="AA951" s="210"/>
      <c r="AB951" s="210"/>
      <c r="AC951" s="210"/>
      <c r="AD951" s="210"/>
      <c r="AE951" s="210"/>
      <c r="AF951" s="210"/>
      <c r="AG951" s="210" t="s">
        <v>395</v>
      </c>
      <c r="AH951" s="210">
        <v>2</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3" x14ac:dyDescent="0.25">
      <c r="A952" s="217"/>
      <c r="B952" s="218"/>
      <c r="C952" s="268" t="s">
        <v>1193</v>
      </c>
      <c r="D952" s="259"/>
      <c r="E952" s="260">
        <v>5.27</v>
      </c>
      <c r="F952" s="220"/>
      <c r="G952" s="220"/>
      <c r="H952" s="220"/>
      <c r="I952" s="220"/>
      <c r="J952" s="220"/>
      <c r="K952" s="220"/>
      <c r="L952" s="220"/>
      <c r="M952" s="220"/>
      <c r="N952" s="219"/>
      <c r="O952" s="219"/>
      <c r="P952" s="219"/>
      <c r="Q952" s="219"/>
      <c r="R952" s="220"/>
      <c r="S952" s="220"/>
      <c r="T952" s="220"/>
      <c r="U952" s="220"/>
      <c r="V952" s="220"/>
      <c r="W952" s="220"/>
      <c r="X952" s="220"/>
      <c r="Y952" s="220"/>
      <c r="Z952" s="210"/>
      <c r="AA952" s="210"/>
      <c r="AB952" s="210"/>
      <c r="AC952" s="210"/>
      <c r="AD952" s="210"/>
      <c r="AE952" s="210"/>
      <c r="AF952" s="210"/>
      <c r="AG952" s="210" t="s">
        <v>395</v>
      </c>
      <c r="AH952" s="210">
        <v>2</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3" x14ac:dyDescent="0.25">
      <c r="A953" s="217"/>
      <c r="B953" s="218"/>
      <c r="C953" s="268" t="s">
        <v>1194</v>
      </c>
      <c r="D953" s="259"/>
      <c r="E953" s="260">
        <v>14.1075</v>
      </c>
      <c r="F953" s="220"/>
      <c r="G953" s="220"/>
      <c r="H953" s="220"/>
      <c r="I953" s="220"/>
      <c r="J953" s="220"/>
      <c r="K953" s="220"/>
      <c r="L953" s="220"/>
      <c r="M953" s="220"/>
      <c r="N953" s="219"/>
      <c r="O953" s="219"/>
      <c r="P953" s="219"/>
      <c r="Q953" s="219"/>
      <c r="R953" s="220"/>
      <c r="S953" s="220"/>
      <c r="T953" s="220"/>
      <c r="U953" s="220"/>
      <c r="V953" s="220"/>
      <c r="W953" s="220"/>
      <c r="X953" s="220"/>
      <c r="Y953" s="220"/>
      <c r="Z953" s="210"/>
      <c r="AA953" s="210"/>
      <c r="AB953" s="210"/>
      <c r="AC953" s="210"/>
      <c r="AD953" s="210"/>
      <c r="AE953" s="210"/>
      <c r="AF953" s="210"/>
      <c r="AG953" s="210" t="s">
        <v>395</v>
      </c>
      <c r="AH953" s="210">
        <v>2</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3" x14ac:dyDescent="0.25">
      <c r="A954" s="217"/>
      <c r="B954" s="218"/>
      <c r="C954" s="269" t="s">
        <v>473</v>
      </c>
      <c r="D954" s="261"/>
      <c r="E954" s="262">
        <v>129.91749999999999</v>
      </c>
      <c r="F954" s="220"/>
      <c r="G954" s="220"/>
      <c r="H954" s="220"/>
      <c r="I954" s="220"/>
      <c r="J954" s="220"/>
      <c r="K954" s="220"/>
      <c r="L954" s="220"/>
      <c r="M954" s="220"/>
      <c r="N954" s="219"/>
      <c r="O954" s="219"/>
      <c r="P954" s="219"/>
      <c r="Q954" s="219"/>
      <c r="R954" s="220"/>
      <c r="S954" s="220"/>
      <c r="T954" s="220"/>
      <c r="U954" s="220"/>
      <c r="V954" s="220"/>
      <c r="W954" s="220"/>
      <c r="X954" s="220"/>
      <c r="Y954" s="220"/>
      <c r="Z954" s="210"/>
      <c r="AA954" s="210"/>
      <c r="AB954" s="210"/>
      <c r="AC954" s="210"/>
      <c r="AD954" s="210"/>
      <c r="AE954" s="210"/>
      <c r="AF954" s="210"/>
      <c r="AG954" s="210" t="s">
        <v>395</v>
      </c>
      <c r="AH954" s="210">
        <v>3</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3" x14ac:dyDescent="0.25">
      <c r="A955" s="217"/>
      <c r="B955" s="218"/>
      <c r="C955" s="267" t="s">
        <v>474</v>
      </c>
      <c r="D955" s="259"/>
      <c r="E955" s="260"/>
      <c r="F955" s="220"/>
      <c r="G955" s="220"/>
      <c r="H955" s="220"/>
      <c r="I955" s="220"/>
      <c r="J955" s="220"/>
      <c r="K955" s="220"/>
      <c r="L955" s="220"/>
      <c r="M955" s="220"/>
      <c r="N955" s="219"/>
      <c r="O955" s="219"/>
      <c r="P955" s="219"/>
      <c r="Q955" s="219"/>
      <c r="R955" s="220"/>
      <c r="S955" s="220"/>
      <c r="T955" s="220"/>
      <c r="U955" s="220"/>
      <c r="V955" s="220"/>
      <c r="W955" s="220"/>
      <c r="X955" s="220"/>
      <c r="Y955" s="220"/>
      <c r="Z955" s="210"/>
      <c r="AA955" s="210"/>
      <c r="AB955" s="210"/>
      <c r="AC955" s="210"/>
      <c r="AD955" s="210"/>
      <c r="AE955" s="210"/>
      <c r="AF955" s="210"/>
      <c r="AG955" s="210" t="s">
        <v>395</v>
      </c>
      <c r="AH955" s="210"/>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3" x14ac:dyDescent="0.25">
      <c r="A956" s="217"/>
      <c r="B956" s="218"/>
      <c r="C956" s="265" t="s">
        <v>1201</v>
      </c>
      <c r="D956" s="257"/>
      <c r="E956" s="258">
        <v>155.90100000000001</v>
      </c>
      <c r="F956" s="220"/>
      <c r="G956" s="220"/>
      <c r="H956" s="220"/>
      <c r="I956" s="220"/>
      <c r="J956" s="220"/>
      <c r="K956" s="220"/>
      <c r="L956" s="220"/>
      <c r="M956" s="220"/>
      <c r="N956" s="219"/>
      <c r="O956" s="219"/>
      <c r="P956" s="219"/>
      <c r="Q956" s="219"/>
      <c r="R956" s="220"/>
      <c r="S956" s="220"/>
      <c r="T956" s="220"/>
      <c r="U956" s="220"/>
      <c r="V956" s="220"/>
      <c r="W956" s="220"/>
      <c r="X956" s="220"/>
      <c r="Y956" s="220"/>
      <c r="Z956" s="210"/>
      <c r="AA956" s="210"/>
      <c r="AB956" s="210"/>
      <c r="AC956" s="210"/>
      <c r="AD956" s="210"/>
      <c r="AE956" s="210"/>
      <c r="AF956" s="210"/>
      <c r="AG956" s="210" t="s">
        <v>395</v>
      </c>
      <c r="AH956" s="210">
        <v>0</v>
      </c>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ht="20.399999999999999" outlineLevel="1" x14ac:dyDescent="0.25">
      <c r="A957" s="232">
        <v>183</v>
      </c>
      <c r="B957" s="233" t="s">
        <v>1202</v>
      </c>
      <c r="C957" s="250" t="s">
        <v>1203</v>
      </c>
      <c r="D957" s="234" t="s">
        <v>407</v>
      </c>
      <c r="E957" s="235">
        <v>115.81</v>
      </c>
      <c r="F957" s="236"/>
      <c r="G957" s="237">
        <f>ROUND(E957*F957,2)</f>
        <v>0</v>
      </c>
      <c r="H957" s="236"/>
      <c r="I957" s="237">
        <f>ROUND(E957*H957,2)</f>
        <v>0</v>
      </c>
      <c r="J957" s="236"/>
      <c r="K957" s="237">
        <f>ROUND(E957*J957,2)</f>
        <v>0</v>
      </c>
      <c r="L957" s="237">
        <v>12</v>
      </c>
      <c r="M957" s="237">
        <f>G957*(1+L957/100)</f>
        <v>0</v>
      </c>
      <c r="N957" s="235">
        <v>0</v>
      </c>
      <c r="O957" s="235">
        <f>ROUND(E957*N957,2)</f>
        <v>0</v>
      </c>
      <c r="P957" s="235">
        <v>0</v>
      </c>
      <c r="Q957" s="235">
        <f>ROUND(E957*P957,2)</f>
        <v>0</v>
      </c>
      <c r="R957" s="237" t="s">
        <v>1204</v>
      </c>
      <c r="S957" s="237" t="s">
        <v>292</v>
      </c>
      <c r="T957" s="238" t="s">
        <v>439</v>
      </c>
      <c r="U957" s="220">
        <v>1.6E-2</v>
      </c>
      <c r="V957" s="220">
        <f>ROUND(E957*U957,2)</f>
        <v>1.85</v>
      </c>
      <c r="W957" s="220"/>
      <c r="X957" s="220" t="s">
        <v>326</v>
      </c>
      <c r="Y957" s="220" t="s">
        <v>295</v>
      </c>
      <c r="Z957" s="210"/>
      <c r="AA957" s="210"/>
      <c r="AB957" s="210"/>
      <c r="AC957" s="210"/>
      <c r="AD957" s="210"/>
      <c r="AE957" s="210"/>
      <c r="AF957" s="210"/>
      <c r="AG957" s="210" t="s">
        <v>692</v>
      </c>
      <c r="AH957" s="210"/>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2" x14ac:dyDescent="0.25">
      <c r="A958" s="217"/>
      <c r="B958" s="218"/>
      <c r="C958" s="265" t="s">
        <v>703</v>
      </c>
      <c r="D958" s="257"/>
      <c r="E958" s="258">
        <v>15.87</v>
      </c>
      <c r="F958" s="220"/>
      <c r="G958" s="220"/>
      <c r="H958" s="220"/>
      <c r="I958" s="220"/>
      <c r="J958" s="220"/>
      <c r="K958" s="220"/>
      <c r="L958" s="220"/>
      <c r="M958" s="220"/>
      <c r="N958" s="219"/>
      <c r="O958" s="219"/>
      <c r="P958" s="219"/>
      <c r="Q958" s="219"/>
      <c r="R958" s="220"/>
      <c r="S958" s="220"/>
      <c r="T958" s="220"/>
      <c r="U958" s="220"/>
      <c r="V958" s="220"/>
      <c r="W958" s="220"/>
      <c r="X958" s="220"/>
      <c r="Y958" s="220"/>
      <c r="Z958" s="210"/>
      <c r="AA958" s="210"/>
      <c r="AB958" s="210"/>
      <c r="AC958" s="210"/>
      <c r="AD958" s="210"/>
      <c r="AE958" s="210"/>
      <c r="AF958" s="210"/>
      <c r="AG958" s="210" t="s">
        <v>395</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3" x14ac:dyDescent="0.25">
      <c r="A959" s="217"/>
      <c r="B959" s="218"/>
      <c r="C959" s="265" t="s">
        <v>704</v>
      </c>
      <c r="D959" s="257"/>
      <c r="E959" s="258">
        <v>4.07</v>
      </c>
      <c r="F959" s="220"/>
      <c r="G959" s="220"/>
      <c r="H959" s="220"/>
      <c r="I959" s="220"/>
      <c r="J959" s="220"/>
      <c r="K959" s="220"/>
      <c r="L959" s="220"/>
      <c r="M959" s="220"/>
      <c r="N959" s="219"/>
      <c r="O959" s="219"/>
      <c r="P959" s="219"/>
      <c r="Q959" s="219"/>
      <c r="R959" s="220"/>
      <c r="S959" s="220"/>
      <c r="T959" s="220"/>
      <c r="U959" s="220"/>
      <c r="V959" s="220"/>
      <c r="W959" s="220"/>
      <c r="X959" s="220"/>
      <c r="Y959" s="220"/>
      <c r="Z959" s="210"/>
      <c r="AA959" s="210"/>
      <c r="AB959" s="210"/>
      <c r="AC959" s="210"/>
      <c r="AD959" s="210"/>
      <c r="AE959" s="210"/>
      <c r="AF959" s="210"/>
      <c r="AG959" s="210" t="s">
        <v>395</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3" x14ac:dyDescent="0.25">
      <c r="A960" s="217"/>
      <c r="B960" s="218"/>
      <c r="C960" s="265" t="s">
        <v>705</v>
      </c>
      <c r="D960" s="257"/>
      <c r="E960" s="258">
        <v>18.48</v>
      </c>
      <c r="F960" s="220"/>
      <c r="G960" s="220"/>
      <c r="H960" s="220"/>
      <c r="I960" s="220"/>
      <c r="J960" s="220"/>
      <c r="K960" s="220"/>
      <c r="L960" s="220"/>
      <c r="M960" s="220"/>
      <c r="N960" s="219"/>
      <c r="O960" s="219"/>
      <c r="P960" s="219"/>
      <c r="Q960" s="219"/>
      <c r="R960" s="220"/>
      <c r="S960" s="220"/>
      <c r="T960" s="220"/>
      <c r="U960" s="220"/>
      <c r="V960" s="220"/>
      <c r="W960" s="220"/>
      <c r="X960" s="220"/>
      <c r="Y960" s="220"/>
      <c r="Z960" s="210"/>
      <c r="AA960" s="210"/>
      <c r="AB960" s="210"/>
      <c r="AC960" s="210"/>
      <c r="AD960" s="210"/>
      <c r="AE960" s="210"/>
      <c r="AF960" s="210"/>
      <c r="AG960" s="210" t="s">
        <v>395</v>
      </c>
      <c r="AH960" s="210">
        <v>0</v>
      </c>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3" x14ac:dyDescent="0.25">
      <c r="A961" s="217"/>
      <c r="B961" s="218"/>
      <c r="C961" s="265" t="s">
        <v>706</v>
      </c>
      <c r="D961" s="257"/>
      <c r="E961" s="258">
        <v>2.58</v>
      </c>
      <c r="F961" s="220"/>
      <c r="G961" s="220"/>
      <c r="H961" s="220"/>
      <c r="I961" s="220"/>
      <c r="J961" s="220"/>
      <c r="K961" s="220"/>
      <c r="L961" s="220"/>
      <c r="M961" s="220"/>
      <c r="N961" s="219"/>
      <c r="O961" s="219"/>
      <c r="P961" s="219"/>
      <c r="Q961" s="219"/>
      <c r="R961" s="220"/>
      <c r="S961" s="220"/>
      <c r="T961" s="220"/>
      <c r="U961" s="220"/>
      <c r="V961" s="220"/>
      <c r="W961" s="220"/>
      <c r="X961" s="220"/>
      <c r="Y961" s="220"/>
      <c r="Z961" s="210"/>
      <c r="AA961" s="210"/>
      <c r="AB961" s="210"/>
      <c r="AC961" s="210"/>
      <c r="AD961" s="210"/>
      <c r="AE961" s="210"/>
      <c r="AF961" s="210"/>
      <c r="AG961" s="210" t="s">
        <v>395</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3" x14ac:dyDescent="0.25">
      <c r="A962" s="217"/>
      <c r="B962" s="218"/>
      <c r="C962" s="265" t="s">
        <v>707</v>
      </c>
      <c r="D962" s="257"/>
      <c r="E962" s="258">
        <v>4.84</v>
      </c>
      <c r="F962" s="220"/>
      <c r="G962" s="220"/>
      <c r="H962" s="220"/>
      <c r="I962" s="220"/>
      <c r="J962" s="220"/>
      <c r="K962" s="220"/>
      <c r="L962" s="220"/>
      <c r="M962" s="220"/>
      <c r="N962" s="219"/>
      <c r="O962" s="219"/>
      <c r="P962" s="219"/>
      <c r="Q962" s="219"/>
      <c r="R962" s="220"/>
      <c r="S962" s="220"/>
      <c r="T962" s="220"/>
      <c r="U962" s="220"/>
      <c r="V962" s="220"/>
      <c r="W962" s="220"/>
      <c r="X962" s="220"/>
      <c r="Y962" s="220"/>
      <c r="Z962" s="210"/>
      <c r="AA962" s="210"/>
      <c r="AB962" s="210"/>
      <c r="AC962" s="210"/>
      <c r="AD962" s="210"/>
      <c r="AE962" s="210"/>
      <c r="AF962" s="210"/>
      <c r="AG962" s="210" t="s">
        <v>395</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outlineLevel="3" x14ac:dyDescent="0.25">
      <c r="A963" s="217"/>
      <c r="B963" s="218"/>
      <c r="C963" s="265" t="s">
        <v>708</v>
      </c>
      <c r="D963" s="257"/>
      <c r="E963" s="258">
        <v>8.2799999999999994</v>
      </c>
      <c r="F963" s="220"/>
      <c r="G963" s="220"/>
      <c r="H963" s="220"/>
      <c r="I963" s="220"/>
      <c r="J963" s="220"/>
      <c r="K963" s="220"/>
      <c r="L963" s="220"/>
      <c r="M963" s="220"/>
      <c r="N963" s="219"/>
      <c r="O963" s="219"/>
      <c r="P963" s="219"/>
      <c r="Q963" s="219"/>
      <c r="R963" s="220"/>
      <c r="S963" s="220"/>
      <c r="T963" s="220"/>
      <c r="U963" s="220"/>
      <c r="V963" s="220"/>
      <c r="W963" s="220"/>
      <c r="X963" s="220"/>
      <c r="Y963" s="220"/>
      <c r="Z963" s="210"/>
      <c r="AA963" s="210"/>
      <c r="AB963" s="210"/>
      <c r="AC963" s="210"/>
      <c r="AD963" s="210"/>
      <c r="AE963" s="210"/>
      <c r="AF963" s="210"/>
      <c r="AG963" s="210" t="s">
        <v>395</v>
      </c>
      <c r="AH963" s="210">
        <v>0</v>
      </c>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3" x14ac:dyDescent="0.25">
      <c r="A964" s="217"/>
      <c r="B964" s="218"/>
      <c r="C964" s="265" t="s">
        <v>709</v>
      </c>
      <c r="D964" s="257"/>
      <c r="E964" s="258">
        <v>9.66</v>
      </c>
      <c r="F964" s="220"/>
      <c r="G964" s="220"/>
      <c r="H964" s="220"/>
      <c r="I964" s="220"/>
      <c r="J964" s="220"/>
      <c r="K964" s="220"/>
      <c r="L964" s="220"/>
      <c r="M964" s="220"/>
      <c r="N964" s="219"/>
      <c r="O964" s="219"/>
      <c r="P964" s="219"/>
      <c r="Q964" s="219"/>
      <c r="R964" s="220"/>
      <c r="S964" s="220"/>
      <c r="T964" s="220"/>
      <c r="U964" s="220"/>
      <c r="V964" s="220"/>
      <c r="W964" s="220"/>
      <c r="X964" s="220"/>
      <c r="Y964" s="220"/>
      <c r="Z964" s="210"/>
      <c r="AA964" s="210"/>
      <c r="AB964" s="210"/>
      <c r="AC964" s="210"/>
      <c r="AD964" s="210"/>
      <c r="AE964" s="210"/>
      <c r="AF964" s="210"/>
      <c r="AG964" s="210" t="s">
        <v>395</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3" x14ac:dyDescent="0.25">
      <c r="A965" s="217"/>
      <c r="B965" s="218"/>
      <c r="C965" s="265" t="s">
        <v>710</v>
      </c>
      <c r="D965" s="257"/>
      <c r="E965" s="258">
        <v>10.08</v>
      </c>
      <c r="F965" s="220"/>
      <c r="G965" s="220"/>
      <c r="H965" s="220"/>
      <c r="I965" s="220"/>
      <c r="J965" s="220"/>
      <c r="K965" s="220"/>
      <c r="L965" s="220"/>
      <c r="M965" s="220"/>
      <c r="N965" s="219"/>
      <c r="O965" s="219"/>
      <c r="P965" s="219"/>
      <c r="Q965" s="219"/>
      <c r="R965" s="220"/>
      <c r="S965" s="220"/>
      <c r="T965" s="220"/>
      <c r="U965" s="220"/>
      <c r="V965" s="220"/>
      <c r="W965" s="220"/>
      <c r="X965" s="220"/>
      <c r="Y965" s="220"/>
      <c r="Z965" s="210"/>
      <c r="AA965" s="210"/>
      <c r="AB965" s="210"/>
      <c r="AC965" s="210"/>
      <c r="AD965" s="210"/>
      <c r="AE965" s="210"/>
      <c r="AF965" s="210"/>
      <c r="AG965" s="210" t="s">
        <v>395</v>
      </c>
      <c r="AH965" s="210">
        <v>0</v>
      </c>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3" x14ac:dyDescent="0.25">
      <c r="A966" s="217"/>
      <c r="B966" s="218"/>
      <c r="C966" s="265" t="s">
        <v>711</v>
      </c>
      <c r="D966" s="257"/>
      <c r="E966" s="258">
        <v>10.5</v>
      </c>
      <c r="F966" s="220"/>
      <c r="G966" s="220"/>
      <c r="H966" s="220"/>
      <c r="I966" s="220"/>
      <c r="J966" s="220"/>
      <c r="K966" s="220"/>
      <c r="L966" s="220"/>
      <c r="M966" s="220"/>
      <c r="N966" s="219"/>
      <c r="O966" s="219"/>
      <c r="P966" s="219"/>
      <c r="Q966" s="219"/>
      <c r="R966" s="220"/>
      <c r="S966" s="220"/>
      <c r="T966" s="220"/>
      <c r="U966" s="220"/>
      <c r="V966" s="220"/>
      <c r="W966" s="220"/>
      <c r="X966" s="220"/>
      <c r="Y966" s="220"/>
      <c r="Z966" s="210"/>
      <c r="AA966" s="210"/>
      <c r="AB966" s="210"/>
      <c r="AC966" s="210"/>
      <c r="AD966" s="210"/>
      <c r="AE966" s="210"/>
      <c r="AF966" s="210"/>
      <c r="AG966" s="210" t="s">
        <v>395</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3" x14ac:dyDescent="0.25">
      <c r="A967" s="217"/>
      <c r="B967" s="218"/>
      <c r="C967" s="265" t="s">
        <v>712</v>
      </c>
      <c r="D967" s="257"/>
      <c r="E967" s="258">
        <v>7.98</v>
      </c>
      <c r="F967" s="220"/>
      <c r="G967" s="220"/>
      <c r="H967" s="220"/>
      <c r="I967" s="220"/>
      <c r="J967" s="220"/>
      <c r="K967" s="220"/>
      <c r="L967" s="220"/>
      <c r="M967" s="220"/>
      <c r="N967" s="219"/>
      <c r="O967" s="219"/>
      <c r="P967" s="219"/>
      <c r="Q967" s="219"/>
      <c r="R967" s="220"/>
      <c r="S967" s="220"/>
      <c r="T967" s="220"/>
      <c r="U967" s="220"/>
      <c r="V967" s="220"/>
      <c r="W967" s="220"/>
      <c r="X967" s="220"/>
      <c r="Y967" s="220"/>
      <c r="Z967" s="210"/>
      <c r="AA967" s="210"/>
      <c r="AB967" s="210"/>
      <c r="AC967" s="210"/>
      <c r="AD967" s="210"/>
      <c r="AE967" s="210"/>
      <c r="AF967" s="210"/>
      <c r="AG967" s="210" t="s">
        <v>395</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3" x14ac:dyDescent="0.25">
      <c r="A968" s="217"/>
      <c r="B968" s="218"/>
      <c r="C968" s="265" t="s">
        <v>713</v>
      </c>
      <c r="D968" s="257"/>
      <c r="E968" s="258">
        <v>9.8699999999999992</v>
      </c>
      <c r="F968" s="220"/>
      <c r="G968" s="220"/>
      <c r="H968" s="220"/>
      <c r="I968" s="220"/>
      <c r="J968" s="220"/>
      <c r="K968" s="220"/>
      <c r="L968" s="220"/>
      <c r="M968" s="220"/>
      <c r="N968" s="219"/>
      <c r="O968" s="219"/>
      <c r="P968" s="219"/>
      <c r="Q968" s="219"/>
      <c r="R968" s="220"/>
      <c r="S968" s="220"/>
      <c r="T968" s="220"/>
      <c r="U968" s="220"/>
      <c r="V968" s="220"/>
      <c r="W968" s="220"/>
      <c r="X968" s="220"/>
      <c r="Y968" s="220"/>
      <c r="Z968" s="210"/>
      <c r="AA968" s="210"/>
      <c r="AB968" s="210"/>
      <c r="AC968" s="210"/>
      <c r="AD968" s="210"/>
      <c r="AE968" s="210"/>
      <c r="AF968" s="210"/>
      <c r="AG968" s="210" t="s">
        <v>395</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3" x14ac:dyDescent="0.25">
      <c r="A969" s="217"/>
      <c r="B969" s="218"/>
      <c r="C969" s="265" t="s">
        <v>714</v>
      </c>
      <c r="D969" s="257"/>
      <c r="E969" s="258">
        <v>2.13</v>
      </c>
      <c r="F969" s="220"/>
      <c r="G969" s="220"/>
      <c r="H969" s="220"/>
      <c r="I969" s="220"/>
      <c r="J969" s="220"/>
      <c r="K969" s="220"/>
      <c r="L969" s="220"/>
      <c r="M969" s="220"/>
      <c r="N969" s="219"/>
      <c r="O969" s="219"/>
      <c r="P969" s="219"/>
      <c r="Q969" s="219"/>
      <c r="R969" s="220"/>
      <c r="S969" s="220"/>
      <c r="T969" s="220"/>
      <c r="U969" s="220"/>
      <c r="V969" s="220"/>
      <c r="W969" s="220"/>
      <c r="X969" s="220"/>
      <c r="Y969" s="220"/>
      <c r="Z969" s="210"/>
      <c r="AA969" s="210"/>
      <c r="AB969" s="210"/>
      <c r="AC969" s="210"/>
      <c r="AD969" s="210"/>
      <c r="AE969" s="210"/>
      <c r="AF969" s="210"/>
      <c r="AG969" s="210" t="s">
        <v>395</v>
      </c>
      <c r="AH969" s="210">
        <v>0</v>
      </c>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3" x14ac:dyDescent="0.25">
      <c r="A970" s="217"/>
      <c r="B970" s="218"/>
      <c r="C970" s="265" t="s">
        <v>715</v>
      </c>
      <c r="D970" s="257"/>
      <c r="E970" s="258">
        <v>3.76</v>
      </c>
      <c r="F970" s="220"/>
      <c r="G970" s="220"/>
      <c r="H970" s="220"/>
      <c r="I970" s="220"/>
      <c r="J970" s="220"/>
      <c r="K970" s="220"/>
      <c r="L970" s="220"/>
      <c r="M970" s="220"/>
      <c r="N970" s="219"/>
      <c r="O970" s="219"/>
      <c r="P970" s="219"/>
      <c r="Q970" s="219"/>
      <c r="R970" s="220"/>
      <c r="S970" s="220"/>
      <c r="T970" s="220"/>
      <c r="U970" s="220"/>
      <c r="V970" s="220"/>
      <c r="W970" s="220"/>
      <c r="X970" s="220"/>
      <c r="Y970" s="220"/>
      <c r="Z970" s="210"/>
      <c r="AA970" s="210"/>
      <c r="AB970" s="210"/>
      <c r="AC970" s="210"/>
      <c r="AD970" s="210"/>
      <c r="AE970" s="210"/>
      <c r="AF970" s="210"/>
      <c r="AG970" s="210" t="s">
        <v>395</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3" x14ac:dyDescent="0.25">
      <c r="A971" s="217"/>
      <c r="B971" s="218"/>
      <c r="C971" s="265" t="s">
        <v>716</v>
      </c>
      <c r="D971" s="257"/>
      <c r="E971" s="258">
        <v>2.44</v>
      </c>
      <c r="F971" s="220"/>
      <c r="G971" s="220"/>
      <c r="H971" s="220"/>
      <c r="I971" s="220"/>
      <c r="J971" s="220"/>
      <c r="K971" s="220"/>
      <c r="L971" s="220"/>
      <c r="M971" s="220"/>
      <c r="N971" s="219"/>
      <c r="O971" s="219"/>
      <c r="P971" s="219"/>
      <c r="Q971" s="219"/>
      <c r="R971" s="220"/>
      <c r="S971" s="220"/>
      <c r="T971" s="220"/>
      <c r="U971" s="220"/>
      <c r="V971" s="220"/>
      <c r="W971" s="220"/>
      <c r="X971" s="220"/>
      <c r="Y971" s="220"/>
      <c r="Z971" s="210"/>
      <c r="AA971" s="210"/>
      <c r="AB971" s="210"/>
      <c r="AC971" s="210"/>
      <c r="AD971" s="210"/>
      <c r="AE971" s="210"/>
      <c r="AF971" s="210"/>
      <c r="AG971" s="210" t="s">
        <v>395</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3" x14ac:dyDescent="0.25">
      <c r="A972" s="217"/>
      <c r="B972" s="218"/>
      <c r="C972" s="265" t="s">
        <v>717</v>
      </c>
      <c r="D972" s="257"/>
      <c r="E972" s="258">
        <v>5.27</v>
      </c>
      <c r="F972" s="220"/>
      <c r="G972" s="220"/>
      <c r="H972" s="220"/>
      <c r="I972" s="220"/>
      <c r="J972" s="220"/>
      <c r="K972" s="220"/>
      <c r="L972" s="220"/>
      <c r="M972" s="220"/>
      <c r="N972" s="219"/>
      <c r="O972" s="219"/>
      <c r="P972" s="219"/>
      <c r="Q972" s="219"/>
      <c r="R972" s="220"/>
      <c r="S972" s="220"/>
      <c r="T972" s="220"/>
      <c r="U972" s="220"/>
      <c r="V972" s="220"/>
      <c r="W972" s="220"/>
      <c r="X972" s="220"/>
      <c r="Y972" s="220"/>
      <c r="Z972" s="210"/>
      <c r="AA972" s="210"/>
      <c r="AB972" s="210"/>
      <c r="AC972" s="210"/>
      <c r="AD972" s="210"/>
      <c r="AE972" s="210"/>
      <c r="AF972" s="210"/>
      <c r="AG972" s="210" t="s">
        <v>395</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1" x14ac:dyDescent="0.25">
      <c r="A973" s="232">
        <v>184</v>
      </c>
      <c r="B973" s="233" t="s">
        <v>1205</v>
      </c>
      <c r="C973" s="250" t="s">
        <v>1206</v>
      </c>
      <c r="D973" s="234" t="s">
        <v>407</v>
      </c>
      <c r="E973" s="235">
        <v>129.91749999999999</v>
      </c>
      <c r="F973" s="236"/>
      <c r="G973" s="237">
        <f>ROUND(E973*F973,2)</f>
        <v>0</v>
      </c>
      <c r="H973" s="236"/>
      <c r="I973" s="237">
        <f>ROUND(E973*H973,2)</f>
        <v>0</v>
      </c>
      <c r="J973" s="236"/>
      <c r="K973" s="237">
        <f>ROUND(E973*J973,2)</f>
        <v>0</v>
      </c>
      <c r="L973" s="237">
        <v>12</v>
      </c>
      <c r="M973" s="237">
        <f>G973*(1+L973/100)</f>
        <v>0</v>
      </c>
      <c r="N973" s="235">
        <v>0</v>
      </c>
      <c r="O973" s="235">
        <f>ROUND(E973*N973,2)</f>
        <v>0</v>
      </c>
      <c r="P973" s="235">
        <v>0</v>
      </c>
      <c r="Q973" s="235">
        <f>ROUND(E973*P973,2)</f>
        <v>0</v>
      </c>
      <c r="R973" s="237" t="s">
        <v>1204</v>
      </c>
      <c r="S973" s="237" t="s">
        <v>292</v>
      </c>
      <c r="T973" s="238" t="s">
        <v>439</v>
      </c>
      <c r="U973" s="220">
        <v>0.05</v>
      </c>
      <c r="V973" s="220">
        <f>ROUND(E973*U973,2)</f>
        <v>6.5</v>
      </c>
      <c r="W973" s="220"/>
      <c r="X973" s="220" t="s">
        <v>326</v>
      </c>
      <c r="Y973" s="220" t="s">
        <v>295</v>
      </c>
      <c r="Z973" s="210"/>
      <c r="AA973" s="210"/>
      <c r="AB973" s="210"/>
      <c r="AC973" s="210"/>
      <c r="AD973" s="210"/>
      <c r="AE973" s="210"/>
      <c r="AF973" s="210"/>
      <c r="AG973" s="210" t="s">
        <v>692</v>
      </c>
      <c r="AH973" s="210"/>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2" x14ac:dyDescent="0.25">
      <c r="A974" s="217"/>
      <c r="B974" s="218"/>
      <c r="C974" s="265" t="s">
        <v>703</v>
      </c>
      <c r="D974" s="257"/>
      <c r="E974" s="258">
        <v>15.87</v>
      </c>
      <c r="F974" s="220"/>
      <c r="G974" s="220"/>
      <c r="H974" s="220"/>
      <c r="I974" s="220"/>
      <c r="J974" s="220"/>
      <c r="K974" s="220"/>
      <c r="L974" s="220"/>
      <c r="M974" s="220"/>
      <c r="N974" s="219"/>
      <c r="O974" s="219"/>
      <c r="P974" s="219"/>
      <c r="Q974" s="219"/>
      <c r="R974" s="220"/>
      <c r="S974" s="220"/>
      <c r="T974" s="220"/>
      <c r="U974" s="220"/>
      <c r="V974" s="220"/>
      <c r="W974" s="220"/>
      <c r="X974" s="220"/>
      <c r="Y974" s="220"/>
      <c r="Z974" s="210"/>
      <c r="AA974" s="210"/>
      <c r="AB974" s="210"/>
      <c r="AC974" s="210"/>
      <c r="AD974" s="210"/>
      <c r="AE974" s="210"/>
      <c r="AF974" s="210"/>
      <c r="AG974" s="210" t="s">
        <v>395</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3" x14ac:dyDescent="0.25">
      <c r="A975" s="217"/>
      <c r="B975" s="218"/>
      <c r="C975" s="265" t="s">
        <v>704</v>
      </c>
      <c r="D975" s="257"/>
      <c r="E975" s="258">
        <v>4.07</v>
      </c>
      <c r="F975" s="220"/>
      <c r="G975" s="220"/>
      <c r="H975" s="220"/>
      <c r="I975" s="220"/>
      <c r="J975" s="220"/>
      <c r="K975" s="220"/>
      <c r="L975" s="220"/>
      <c r="M975" s="220"/>
      <c r="N975" s="219"/>
      <c r="O975" s="219"/>
      <c r="P975" s="219"/>
      <c r="Q975" s="219"/>
      <c r="R975" s="220"/>
      <c r="S975" s="220"/>
      <c r="T975" s="220"/>
      <c r="U975" s="220"/>
      <c r="V975" s="220"/>
      <c r="W975" s="220"/>
      <c r="X975" s="220"/>
      <c r="Y975" s="220"/>
      <c r="Z975" s="210"/>
      <c r="AA975" s="210"/>
      <c r="AB975" s="210"/>
      <c r="AC975" s="210"/>
      <c r="AD975" s="210"/>
      <c r="AE975" s="210"/>
      <c r="AF975" s="210"/>
      <c r="AG975" s="210" t="s">
        <v>395</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3" x14ac:dyDescent="0.25">
      <c r="A976" s="217"/>
      <c r="B976" s="218"/>
      <c r="C976" s="265" t="s">
        <v>705</v>
      </c>
      <c r="D976" s="257"/>
      <c r="E976" s="258">
        <v>18.48</v>
      </c>
      <c r="F976" s="220"/>
      <c r="G976" s="220"/>
      <c r="H976" s="220"/>
      <c r="I976" s="220"/>
      <c r="J976" s="220"/>
      <c r="K976" s="220"/>
      <c r="L976" s="220"/>
      <c r="M976" s="220"/>
      <c r="N976" s="219"/>
      <c r="O976" s="219"/>
      <c r="P976" s="219"/>
      <c r="Q976" s="219"/>
      <c r="R976" s="220"/>
      <c r="S976" s="220"/>
      <c r="T976" s="220"/>
      <c r="U976" s="220"/>
      <c r="V976" s="220"/>
      <c r="W976" s="220"/>
      <c r="X976" s="220"/>
      <c r="Y976" s="220"/>
      <c r="Z976" s="210"/>
      <c r="AA976" s="210"/>
      <c r="AB976" s="210"/>
      <c r="AC976" s="210"/>
      <c r="AD976" s="210"/>
      <c r="AE976" s="210"/>
      <c r="AF976" s="210"/>
      <c r="AG976" s="210" t="s">
        <v>395</v>
      </c>
      <c r="AH976" s="210">
        <v>0</v>
      </c>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3" x14ac:dyDescent="0.25">
      <c r="A977" s="217"/>
      <c r="B977" s="218"/>
      <c r="C977" s="265" t="s">
        <v>706</v>
      </c>
      <c r="D977" s="257"/>
      <c r="E977" s="258">
        <v>2.58</v>
      </c>
      <c r="F977" s="220"/>
      <c r="G977" s="220"/>
      <c r="H977" s="220"/>
      <c r="I977" s="220"/>
      <c r="J977" s="220"/>
      <c r="K977" s="220"/>
      <c r="L977" s="220"/>
      <c r="M977" s="220"/>
      <c r="N977" s="219"/>
      <c r="O977" s="219"/>
      <c r="P977" s="219"/>
      <c r="Q977" s="219"/>
      <c r="R977" s="220"/>
      <c r="S977" s="220"/>
      <c r="T977" s="220"/>
      <c r="U977" s="220"/>
      <c r="V977" s="220"/>
      <c r="W977" s="220"/>
      <c r="X977" s="220"/>
      <c r="Y977" s="220"/>
      <c r="Z977" s="210"/>
      <c r="AA977" s="210"/>
      <c r="AB977" s="210"/>
      <c r="AC977" s="210"/>
      <c r="AD977" s="210"/>
      <c r="AE977" s="210"/>
      <c r="AF977" s="210"/>
      <c r="AG977" s="210" t="s">
        <v>395</v>
      </c>
      <c r="AH977" s="210">
        <v>0</v>
      </c>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3" x14ac:dyDescent="0.25">
      <c r="A978" s="217"/>
      <c r="B978" s="218"/>
      <c r="C978" s="265" t="s">
        <v>707</v>
      </c>
      <c r="D978" s="257"/>
      <c r="E978" s="258">
        <v>4.84</v>
      </c>
      <c r="F978" s="220"/>
      <c r="G978" s="220"/>
      <c r="H978" s="220"/>
      <c r="I978" s="220"/>
      <c r="J978" s="220"/>
      <c r="K978" s="220"/>
      <c r="L978" s="220"/>
      <c r="M978" s="220"/>
      <c r="N978" s="219"/>
      <c r="O978" s="219"/>
      <c r="P978" s="219"/>
      <c r="Q978" s="219"/>
      <c r="R978" s="220"/>
      <c r="S978" s="220"/>
      <c r="T978" s="220"/>
      <c r="U978" s="220"/>
      <c r="V978" s="220"/>
      <c r="W978" s="220"/>
      <c r="X978" s="220"/>
      <c r="Y978" s="220"/>
      <c r="Z978" s="210"/>
      <c r="AA978" s="210"/>
      <c r="AB978" s="210"/>
      <c r="AC978" s="210"/>
      <c r="AD978" s="210"/>
      <c r="AE978" s="210"/>
      <c r="AF978" s="210"/>
      <c r="AG978" s="210" t="s">
        <v>395</v>
      </c>
      <c r="AH978" s="210">
        <v>0</v>
      </c>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3" x14ac:dyDescent="0.25">
      <c r="A979" s="217"/>
      <c r="B979" s="218"/>
      <c r="C979" s="265" t="s">
        <v>708</v>
      </c>
      <c r="D979" s="257"/>
      <c r="E979" s="258">
        <v>8.2799999999999994</v>
      </c>
      <c r="F979" s="220"/>
      <c r="G979" s="220"/>
      <c r="H979" s="220"/>
      <c r="I979" s="220"/>
      <c r="J979" s="220"/>
      <c r="K979" s="220"/>
      <c r="L979" s="220"/>
      <c r="M979" s="220"/>
      <c r="N979" s="219"/>
      <c r="O979" s="219"/>
      <c r="P979" s="219"/>
      <c r="Q979" s="219"/>
      <c r="R979" s="220"/>
      <c r="S979" s="220"/>
      <c r="T979" s="220"/>
      <c r="U979" s="220"/>
      <c r="V979" s="220"/>
      <c r="W979" s="220"/>
      <c r="X979" s="220"/>
      <c r="Y979" s="220"/>
      <c r="Z979" s="210"/>
      <c r="AA979" s="210"/>
      <c r="AB979" s="210"/>
      <c r="AC979" s="210"/>
      <c r="AD979" s="210"/>
      <c r="AE979" s="210"/>
      <c r="AF979" s="210"/>
      <c r="AG979" s="210" t="s">
        <v>395</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3" x14ac:dyDescent="0.25">
      <c r="A980" s="217"/>
      <c r="B980" s="218"/>
      <c r="C980" s="265" t="s">
        <v>709</v>
      </c>
      <c r="D980" s="257"/>
      <c r="E980" s="258">
        <v>9.66</v>
      </c>
      <c r="F980" s="220"/>
      <c r="G980" s="220"/>
      <c r="H980" s="220"/>
      <c r="I980" s="220"/>
      <c r="J980" s="220"/>
      <c r="K980" s="220"/>
      <c r="L980" s="220"/>
      <c r="M980" s="220"/>
      <c r="N980" s="219"/>
      <c r="O980" s="219"/>
      <c r="P980" s="219"/>
      <c r="Q980" s="219"/>
      <c r="R980" s="220"/>
      <c r="S980" s="220"/>
      <c r="T980" s="220"/>
      <c r="U980" s="220"/>
      <c r="V980" s="220"/>
      <c r="W980" s="220"/>
      <c r="X980" s="220"/>
      <c r="Y980" s="220"/>
      <c r="Z980" s="210"/>
      <c r="AA980" s="210"/>
      <c r="AB980" s="210"/>
      <c r="AC980" s="210"/>
      <c r="AD980" s="210"/>
      <c r="AE980" s="210"/>
      <c r="AF980" s="210"/>
      <c r="AG980" s="210" t="s">
        <v>395</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3" x14ac:dyDescent="0.25">
      <c r="A981" s="217"/>
      <c r="B981" s="218"/>
      <c r="C981" s="265" t="s">
        <v>710</v>
      </c>
      <c r="D981" s="257"/>
      <c r="E981" s="258">
        <v>10.08</v>
      </c>
      <c r="F981" s="220"/>
      <c r="G981" s="220"/>
      <c r="H981" s="220"/>
      <c r="I981" s="220"/>
      <c r="J981" s="220"/>
      <c r="K981" s="220"/>
      <c r="L981" s="220"/>
      <c r="M981" s="220"/>
      <c r="N981" s="219"/>
      <c r="O981" s="219"/>
      <c r="P981" s="219"/>
      <c r="Q981" s="219"/>
      <c r="R981" s="220"/>
      <c r="S981" s="220"/>
      <c r="T981" s="220"/>
      <c r="U981" s="220"/>
      <c r="V981" s="220"/>
      <c r="W981" s="220"/>
      <c r="X981" s="220"/>
      <c r="Y981" s="220"/>
      <c r="Z981" s="210"/>
      <c r="AA981" s="210"/>
      <c r="AB981" s="210"/>
      <c r="AC981" s="210"/>
      <c r="AD981" s="210"/>
      <c r="AE981" s="210"/>
      <c r="AF981" s="210"/>
      <c r="AG981" s="210" t="s">
        <v>395</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3" x14ac:dyDescent="0.25">
      <c r="A982" s="217"/>
      <c r="B982" s="218"/>
      <c r="C982" s="265" t="s">
        <v>711</v>
      </c>
      <c r="D982" s="257"/>
      <c r="E982" s="258">
        <v>10.5</v>
      </c>
      <c r="F982" s="220"/>
      <c r="G982" s="220"/>
      <c r="H982" s="220"/>
      <c r="I982" s="220"/>
      <c r="J982" s="220"/>
      <c r="K982" s="220"/>
      <c r="L982" s="220"/>
      <c r="M982" s="220"/>
      <c r="N982" s="219"/>
      <c r="O982" s="219"/>
      <c r="P982" s="219"/>
      <c r="Q982" s="219"/>
      <c r="R982" s="220"/>
      <c r="S982" s="220"/>
      <c r="T982" s="220"/>
      <c r="U982" s="220"/>
      <c r="V982" s="220"/>
      <c r="W982" s="220"/>
      <c r="X982" s="220"/>
      <c r="Y982" s="220"/>
      <c r="Z982" s="210"/>
      <c r="AA982" s="210"/>
      <c r="AB982" s="210"/>
      <c r="AC982" s="210"/>
      <c r="AD982" s="210"/>
      <c r="AE982" s="210"/>
      <c r="AF982" s="210"/>
      <c r="AG982" s="210" t="s">
        <v>395</v>
      </c>
      <c r="AH982" s="210">
        <v>0</v>
      </c>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3" x14ac:dyDescent="0.25">
      <c r="A983" s="217"/>
      <c r="B983" s="218"/>
      <c r="C983" s="265" t="s">
        <v>712</v>
      </c>
      <c r="D983" s="257"/>
      <c r="E983" s="258">
        <v>7.98</v>
      </c>
      <c r="F983" s="220"/>
      <c r="G983" s="220"/>
      <c r="H983" s="220"/>
      <c r="I983" s="220"/>
      <c r="J983" s="220"/>
      <c r="K983" s="220"/>
      <c r="L983" s="220"/>
      <c r="M983" s="220"/>
      <c r="N983" s="219"/>
      <c r="O983" s="219"/>
      <c r="P983" s="219"/>
      <c r="Q983" s="219"/>
      <c r="R983" s="220"/>
      <c r="S983" s="220"/>
      <c r="T983" s="220"/>
      <c r="U983" s="220"/>
      <c r="V983" s="220"/>
      <c r="W983" s="220"/>
      <c r="X983" s="220"/>
      <c r="Y983" s="220"/>
      <c r="Z983" s="210"/>
      <c r="AA983" s="210"/>
      <c r="AB983" s="210"/>
      <c r="AC983" s="210"/>
      <c r="AD983" s="210"/>
      <c r="AE983" s="210"/>
      <c r="AF983" s="210"/>
      <c r="AG983" s="210" t="s">
        <v>395</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3" x14ac:dyDescent="0.25">
      <c r="A984" s="217"/>
      <c r="B984" s="218"/>
      <c r="C984" s="265" t="s">
        <v>713</v>
      </c>
      <c r="D984" s="257"/>
      <c r="E984" s="258">
        <v>9.8699999999999992</v>
      </c>
      <c r="F984" s="220"/>
      <c r="G984" s="220"/>
      <c r="H984" s="220"/>
      <c r="I984" s="220"/>
      <c r="J984" s="220"/>
      <c r="K984" s="220"/>
      <c r="L984" s="220"/>
      <c r="M984" s="220"/>
      <c r="N984" s="219"/>
      <c r="O984" s="219"/>
      <c r="P984" s="219"/>
      <c r="Q984" s="219"/>
      <c r="R984" s="220"/>
      <c r="S984" s="220"/>
      <c r="T984" s="220"/>
      <c r="U984" s="220"/>
      <c r="V984" s="220"/>
      <c r="W984" s="220"/>
      <c r="X984" s="220"/>
      <c r="Y984" s="220"/>
      <c r="Z984" s="210"/>
      <c r="AA984" s="210"/>
      <c r="AB984" s="210"/>
      <c r="AC984" s="210"/>
      <c r="AD984" s="210"/>
      <c r="AE984" s="210"/>
      <c r="AF984" s="210"/>
      <c r="AG984" s="210" t="s">
        <v>395</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3" x14ac:dyDescent="0.25">
      <c r="A985" s="217"/>
      <c r="B985" s="218"/>
      <c r="C985" s="265" t="s">
        <v>714</v>
      </c>
      <c r="D985" s="257"/>
      <c r="E985" s="258">
        <v>2.13</v>
      </c>
      <c r="F985" s="220"/>
      <c r="G985" s="220"/>
      <c r="H985" s="220"/>
      <c r="I985" s="220"/>
      <c r="J985" s="220"/>
      <c r="K985" s="220"/>
      <c r="L985" s="220"/>
      <c r="M985" s="220"/>
      <c r="N985" s="219"/>
      <c r="O985" s="219"/>
      <c r="P985" s="219"/>
      <c r="Q985" s="219"/>
      <c r="R985" s="220"/>
      <c r="S985" s="220"/>
      <c r="T985" s="220"/>
      <c r="U985" s="220"/>
      <c r="V985" s="220"/>
      <c r="W985" s="220"/>
      <c r="X985" s="220"/>
      <c r="Y985" s="220"/>
      <c r="Z985" s="210"/>
      <c r="AA985" s="210"/>
      <c r="AB985" s="210"/>
      <c r="AC985" s="210"/>
      <c r="AD985" s="210"/>
      <c r="AE985" s="210"/>
      <c r="AF985" s="210"/>
      <c r="AG985" s="210" t="s">
        <v>395</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3" x14ac:dyDescent="0.25">
      <c r="A986" s="217"/>
      <c r="B986" s="218"/>
      <c r="C986" s="265" t="s">
        <v>715</v>
      </c>
      <c r="D986" s="257"/>
      <c r="E986" s="258">
        <v>3.76</v>
      </c>
      <c r="F986" s="220"/>
      <c r="G986" s="220"/>
      <c r="H986" s="220"/>
      <c r="I986" s="220"/>
      <c r="J986" s="220"/>
      <c r="K986" s="220"/>
      <c r="L986" s="220"/>
      <c r="M986" s="220"/>
      <c r="N986" s="219"/>
      <c r="O986" s="219"/>
      <c r="P986" s="219"/>
      <c r="Q986" s="219"/>
      <c r="R986" s="220"/>
      <c r="S986" s="220"/>
      <c r="T986" s="220"/>
      <c r="U986" s="220"/>
      <c r="V986" s="220"/>
      <c r="W986" s="220"/>
      <c r="X986" s="220"/>
      <c r="Y986" s="220"/>
      <c r="Z986" s="210"/>
      <c r="AA986" s="210"/>
      <c r="AB986" s="210"/>
      <c r="AC986" s="210"/>
      <c r="AD986" s="210"/>
      <c r="AE986" s="210"/>
      <c r="AF986" s="210"/>
      <c r="AG986" s="210" t="s">
        <v>395</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3" x14ac:dyDescent="0.25">
      <c r="A987" s="217"/>
      <c r="B987" s="218"/>
      <c r="C987" s="265" t="s">
        <v>716</v>
      </c>
      <c r="D987" s="257"/>
      <c r="E987" s="258">
        <v>2.44</v>
      </c>
      <c r="F987" s="220"/>
      <c r="G987" s="220"/>
      <c r="H987" s="220"/>
      <c r="I987" s="220"/>
      <c r="J987" s="220"/>
      <c r="K987" s="220"/>
      <c r="L987" s="220"/>
      <c r="M987" s="220"/>
      <c r="N987" s="219"/>
      <c r="O987" s="219"/>
      <c r="P987" s="219"/>
      <c r="Q987" s="219"/>
      <c r="R987" s="220"/>
      <c r="S987" s="220"/>
      <c r="T987" s="220"/>
      <c r="U987" s="220"/>
      <c r="V987" s="220"/>
      <c r="W987" s="220"/>
      <c r="X987" s="220"/>
      <c r="Y987" s="220"/>
      <c r="Z987" s="210"/>
      <c r="AA987" s="210"/>
      <c r="AB987" s="210"/>
      <c r="AC987" s="210"/>
      <c r="AD987" s="210"/>
      <c r="AE987" s="210"/>
      <c r="AF987" s="210"/>
      <c r="AG987" s="210" t="s">
        <v>395</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3" x14ac:dyDescent="0.25">
      <c r="A988" s="217"/>
      <c r="B988" s="218"/>
      <c r="C988" s="265" t="s">
        <v>717</v>
      </c>
      <c r="D988" s="257"/>
      <c r="E988" s="258">
        <v>5.27</v>
      </c>
      <c r="F988" s="220"/>
      <c r="G988" s="220"/>
      <c r="H988" s="220"/>
      <c r="I988" s="220"/>
      <c r="J988" s="220"/>
      <c r="K988" s="220"/>
      <c r="L988" s="220"/>
      <c r="M988" s="220"/>
      <c r="N988" s="219"/>
      <c r="O988" s="219"/>
      <c r="P988" s="219"/>
      <c r="Q988" s="219"/>
      <c r="R988" s="220"/>
      <c r="S988" s="220"/>
      <c r="T988" s="220"/>
      <c r="U988" s="220"/>
      <c r="V988" s="220"/>
      <c r="W988" s="220"/>
      <c r="X988" s="220"/>
      <c r="Y988" s="220"/>
      <c r="Z988" s="210"/>
      <c r="AA988" s="210"/>
      <c r="AB988" s="210"/>
      <c r="AC988" s="210"/>
      <c r="AD988" s="210"/>
      <c r="AE988" s="210"/>
      <c r="AF988" s="210"/>
      <c r="AG988" s="210" t="s">
        <v>395</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3" x14ac:dyDescent="0.25">
      <c r="A989" s="217"/>
      <c r="B989" s="218"/>
      <c r="C989" s="265" t="s">
        <v>1207</v>
      </c>
      <c r="D989" s="257"/>
      <c r="E989" s="258">
        <v>14.1075</v>
      </c>
      <c r="F989" s="220"/>
      <c r="G989" s="220"/>
      <c r="H989" s="220"/>
      <c r="I989" s="220"/>
      <c r="J989" s="220"/>
      <c r="K989" s="220"/>
      <c r="L989" s="220"/>
      <c r="M989" s="220"/>
      <c r="N989" s="219"/>
      <c r="O989" s="219"/>
      <c r="P989" s="219"/>
      <c r="Q989" s="219"/>
      <c r="R989" s="220"/>
      <c r="S989" s="220"/>
      <c r="T989" s="220"/>
      <c r="U989" s="220"/>
      <c r="V989" s="220"/>
      <c r="W989" s="220"/>
      <c r="X989" s="220"/>
      <c r="Y989" s="220"/>
      <c r="Z989" s="210"/>
      <c r="AA989" s="210"/>
      <c r="AB989" s="210"/>
      <c r="AC989" s="210"/>
      <c r="AD989" s="210"/>
      <c r="AE989" s="210"/>
      <c r="AF989" s="210"/>
      <c r="AG989" s="210" t="s">
        <v>395</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1" x14ac:dyDescent="0.25">
      <c r="A990" s="232">
        <v>185</v>
      </c>
      <c r="B990" s="233" t="s">
        <v>1208</v>
      </c>
      <c r="C990" s="250" t="s">
        <v>1209</v>
      </c>
      <c r="D990" s="234" t="s">
        <v>389</v>
      </c>
      <c r="E990" s="235">
        <v>94.05</v>
      </c>
      <c r="F990" s="236"/>
      <c r="G990" s="237">
        <f>ROUND(E990*F990,2)</f>
        <v>0</v>
      </c>
      <c r="H990" s="236"/>
      <c r="I990" s="237">
        <f>ROUND(E990*H990,2)</f>
        <v>0</v>
      </c>
      <c r="J990" s="236"/>
      <c r="K990" s="237">
        <f>ROUND(E990*J990,2)</f>
        <v>0</v>
      </c>
      <c r="L990" s="237">
        <v>12</v>
      </c>
      <c r="M990" s="237">
        <f>G990*(1+L990/100)</f>
        <v>0</v>
      </c>
      <c r="N990" s="235">
        <v>0</v>
      </c>
      <c r="O990" s="235">
        <f>ROUND(E990*N990,2)</f>
        <v>0</v>
      </c>
      <c r="P990" s="235">
        <v>0</v>
      </c>
      <c r="Q990" s="235">
        <f>ROUND(E990*P990,2)</f>
        <v>0</v>
      </c>
      <c r="R990" s="237" t="s">
        <v>1204</v>
      </c>
      <c r="S990" s="237" t="s">
        <v>292</v>
      </c>
      <c r="T990" s="238" t="s">
        <v>439</v>
      </c>
      <c r="U990" s="220">
        <v>0.23599999999999999</v>
      </c>
      <c r="V990" s="220">
        <f>ROUND(E990*U990,2)</f>
        <v>22.2</v>
      </c>
      <c r="W990" s="220"/>
      <c r="X990" s="220" t="s">
        <v>326</v>
      </c>
      <c r="Y990" s="220" t="s">
        <v>295</v>
      </c>
      <c r="Z990" s="210"/>
      <c r="AA990" s="210"/>
      <c r="AB990" s="210"/>
      <c r="AC990" s="210"/>
      <c r="AD990" s="210"/>
      <c r="AE990" s="210"/>
      <c r="AF990" s="210"/>
      <c r="AG990" s="210" t="s">
        <v>692</v>
      </c>
      <c r="AH990" s="210"/>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2" x14ac:dyDescent="0.25">
      <c r="A991" s="217"/>
      <c r="B991" s="218"/>
      <c r="C991" s="265" t="s">
        <v>1210</v>
      </c>
      <c r="D991" s="257"/>
      <c r="E991" s="258">
        <v>20.3</v>
      </c>
      <c r="F991" s="220"/>
      <c r="G991" s="220"/>
      <c r="H991" s="220"/>
      <c r="I991" s="220"/>
      <c r="J991" s="220"/>
      <c r="K991" s="220"/>
      <c r="L991" s="220"/>
      <c r="M991" s="220"/>
      <c r="N991" s="219"/>
      <c r="O991" s="219"/>
      <c r="P991" s="219"/>
      <c r="Q991" s="219"/>
      <c r="R991" s="220"/>
      <c r="S991" s="220"/>
      <c r="T991" s="220"/>
      <c r="U991" s="220"/>
      <c r="V991" s="220"/>
      <c r="W991" s="220"/>
      <c r="X991" s="220"/>
      <c r="Y991" s="220"/>
      <c r="Z991" s="210"/>
      <c r="AA991" s="210"/>
      <c r="AB991" s="210"/>
      <c r="AC991" s="210"/>
      <c r="AD991" s="210"/>
      <c r="AE991" s="210"/>
      <c r="AF991" s="210"/>
      <c r="AG991" s="210" t="s">
        <v>395</v>
      </c>
      <c r="AH991" s="210">
        <v>0</v>
      </c>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3" x14ac:dyDescent="0.25">
      <c r="A992" s="217"/>
      <c r="B992" s="218"/>
      <c r="C992" s="265" t="s">
        <v>1211</v>
      </c>
      <c r="D992" s="257"/>
      <c r="E992" s="258">
        <v>-3.05</v>
      </c>
      <c r="F992" s="220"/>
      <c r="G992" s="220"/>
      <c r="H992" s="220"/>
      <c r="I992" s="220"/>
      <c r="J992" s="220"/>
      <c r="K992" s="220"/>
      <c r="L992" s="220"/>
      <c r="M992" s="220"/>
      <c r="N992" s="219"/>
      <c r="O992" s="219"/>
      <c r="P992" s="219"/>
      <c r="Q992" s="219"/>
      <c r="R992" s="220"/>
      <c r="S992" s="220"/>
      <c r="T992" s="220"/>
      <c r="U992" s="220"/>
      <c r="V992" s="220"/>
      <c r="W992" s="220"/>
      <c r="X992" s="220"/>
      <c r="Y992" s="220"/>
      <c r="Z992" s="210"/>
      <c r="AA992" s="210"/>
      <c r="AB992" s="210"/>
      <c r="AC992" s="210"/>
      <c r="AD992" s="210"/>
      <c r="AE992" s="210"/>
      <c r="AF992" s="210"/>
      <c r="AG992" s="210" t="s">
        <v>395</v>
      </c>
      <c r="AH992" s="210">
        <v>0</v>
      </c>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3" x14ac:dyDescent="0.25">
      <c r="A993" s="217"/>
      <c r="B993" s="218"/>
      <c r="C993" s="265" t="s">
        <v>1212</v>
      </c>
      <c r="D993" s="257"/>
      <c r="E993" s="258">
        <v>-1.8</v>
      </c>
      <c r="F993" s="220"/>
      <c r="G993" s="220"/>
      <c r="H993" s="220"/>
      <c r="I993" s="220"/>
      <c r="J993" s="220"/>
      <c r="K993" s="220"/>
      <c r="L993" s="220"/>
      <c r="M993" s="220"/>
      <c r="N993" s="219"/>
      <c r="O993" s="219"/>
      <c r="P993" s="219"/>
      <c r="Q993" s="219"/>
      <c r="R993" s="220"/>
      <c r="S993" s="220"/>
      <c r="T993" s="220"/>
      <c r="U993" s="220"/>
      <c r="V993" s="220"/>
      <c r="W993" s="220"/>
      <c r="X993" s="220"/>
      <c r="Y993" s="220"/>
      <c r="Z993" s="210"/>
      <c r="AA993" s="210"/>
      <c r="AB993" s="210"/>
      <c r="AC993" s="210"/>
      <c r="AD993" s="210"/>
      <c r="AE993" s="210"/>
      <c r="AF993" s="210"/>
      <c r="AG993" s="210" t="s">
        <v>395</v>
      </c>
      <c r="AH993" s="210">
        <v>0</v>
      </c>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3" x14ac:dyDescent="0.25">
      <c r="A994" s="217"/>
      <c r="B994" s="218"/>
      <c r="C994" s="265" t="s">
        <v>1213</v>
      </c>
      <c r="D994" s="257"/>
      <c r="E994" s="258">
        <v>-1.6</v>
      </c>
      <c r="F994" s="220"/>
      <c r="G994" s="220"/>
      <c r="H994" s="220"/>
      <c r="I994" s="220"/>
      <c r="J994" s="220"/>
      <c r="K994" s="220"/>
      <c r="L994" s="220"/>
      <c r="M994" s="220"/>
      <c r="N994" s="219"/>
      <c r="O994" s="219"/>
      <c r="P994" s="219"/>
      <c r="Q994" s="219"/>
      <c r="R994" s="220"/>
      <c r="S994" s="220"/>
      <c r="T994" s="220"/>
      <c r="U994" s="220"/>
      <c r="V994" s="220"/>
      <c r="W994" s="220"/>
      <c r="X994" s="220"/>
      <c r="Y994" s="220"/>
      <c r="Z994" s="210"/>
      <c r="AA994" s="210"/>
      <c r="AB994" s="210"/>
      <c r="AC994" s="210"/>
      <c r="AD994" s="210"/>
      <c r="AE994" s="210"/>
      <c r="AF994" s="210"/>
      <c r="AG994" s="210" t="s">
        <v>395</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3" x14ac:dyDescent="0.25">
      <c r="A995" s="217"/>
      <c r="B995" s="218"/>
      <c r="C995" s="265" t="s">
        <v>1214</v>
      </c>
      <c r="D995" s="257"/>
      <c r="E995" s="258">
        <v>1.2</v>
      </c>
      <c r="F995" s="220"/>
      <c r="G995" s="220"/>
      <c r="H995" s="220"/>
      <c r="I995" s="220"/>
      <c r="J995" s="220"/>
      <c r="K995" s="220"/>
      <c r="L995" s="220"/>
      <c r="M995" s="220"/>
      <c r="N995" s="219"/>
      <c r="O995" s="219"/>
      <c r="P995" s="219"/>
      <c r="Q995" s="219"/>
      <c r="R995" s="220"/>
      <c r="S995" s="220"/>
      <c r="T995" s="220"/>
      <c r="U995" s="220"/>
      <c r="V995" s="220"/>
      <c r="W995" s="220"/>
      <c r="X995" s="220"/>
      <c r="Y995" s="220"/>
      <c r="Z995" s="210"/>
      <c r="AA995" s="210"/>
      <c r="AB995" s="210"/>
      <c r="AC995" s="210"/>
      <c r="AD995" s="210"/>
      <c r="AE995" s="210"/>
      <c r="AF995" s="210"/>
      <c r="AG995" s="210" t="s">
        <v>395</v>
      </c>
      <c r="AH995" s="210">
        <v>0</v>
      </c>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3" x14ac:dyDescent="0.25">
      <c r="A996" s="217"/>
      <c r="B996" s="218"/>
      <c r="C996" s="265" t="s">
        <v>1215</v>
      </c>
      <c r="D996" s="257"/>
      <c r="E996" s="258">
        <v>21.8</v>
      </c>
      <c r="F996" s="220"/>
      <c r="G996" s="220"/>
      <c r="H996" s="220"/>
      <c r="I996" s="220"/>
      <c r="J996" s="220"/>
      <c r="K996" s="220"/>
      <c r="L996" s="220"/>
      <c r="M996" s="220"/>
      <c r="N996" s="219"/>
      <c r="O996" s="219"/>
      <c r="P996" s="219"/>
      <c r="Q996" s="219"/>
      <c r="R996" s="220"/>
      <c r="S996" s="220"/>
      <c r="T996" s="220"/>
      <c r="U996" s="220"/>
      <c r="V996" s="220"/>
      <c r="W996" s="220"/>
      <c r="X996" s="220"/>
      <c r="Y996" s="220"/>
      <c r="Z996" s="210"/>
      <c r="AA996" s="210"/>
      <c r="AB996" s="210"/>
      <c r="AC996" s="210"/>
      <c r="AD996" s="210"/>
      <c r="AE996" s="210"/>
      <c r="AF996" s="210"/>
      <c r="AG996" s="210" t="s">
        <v>395</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3" x14ac:dyDescent="0.25">
      <c r="A997" s="217"/>
      <c r="B997" s="218"/>
      <c r="C997" s="265" t="s">
        <v>1216</v>
      </c>
      <c r="D997" s="257"/>
      <c r="E997" s="258">
        <v>-2.6</v>
      </c>
      <c r="F997" s="220"/>
      <c r="G997" s="220"/>
      <c r="H997" s="220"/>
      <c r="I997" s="220"/>
      <c r="J997" s="220"/>
      <c r="K997" s="220"/>
      <c r="L997" s="220"/>
      <c r="M997" s="220"/>
      <c r="N997" s="219"/>
      <c r="O997" s="219"/>
      <c r="P997" s="219"/>
      <c r="Q997" s="219"/>
      <c r="R997" s="220"/>
      <c r="S997" s="220"/>
      <c r="T997" s="220"/>
      <c r="U997" s="220"/>
      <c r="V997" s="220"/>
      <c r="W997" s="220"/>
      <c r="X997" s="220"/>
      <c r="Y997" s="220"/>
      <c r="Z997" s="210"/>
      <c r="AA997" s="210"/>
      <c r="AB997" s="210"/>
      <c r="AC997" s="210"/>
      <c r="AD997" s="210"/>
      <c r="AE997" s="210"/>
      <c r="AF997" s="210"/>
      <c r="AG997" s="210" t="s">
        <v>395</v>
      </c>
      <c r="AH997" s="210">
        <v>0</v>
      </c>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3" x14ac:dyDescent="0.25">
      <c r="A998" s="217"/>
      <c r="B998" s="218"/>
      <c r="C998" s="265" t="s">
        <v>1217</v>
      </c>
      <c r="D998" s="257"/>
      <c r="E998" s="258">
        <v>-5.4</v>
      </c>
      <c r="F998" s="220"/>
      <c r="G998" s="220"/>
      <c r="H998" s="220"/>
      <c r="I998" s="220"/>
      <c r="J998" s="220"/>
      <c r="K998" s="220"/>
      <c r="L998" s="220"/>
      <c r="M998" s="220"/>
      <c r="N998" s="219"/>
      <c r="O998" s="219"/>
      <c r="P998" s="219"/>
      <c r="Q998" s="219"/>
      <c r="R998" s="220"/>
      <c r="S998" s="220"/>
      <c r="T998" s="220"/>
      <c r="U998" s="220"/>
      <c r="V998" s="220"/>
      <c r="W998" s="220"/>
      <c r="X998" s="220"/>
      <c r="Y998" s="220"/>
      <c r="Z998" s="210"/>
      <c r="AA998" s="210"/>
      <c r="AB998" s="210"/>
      <c r="AC998" s="210"/>
      <c r="AD998" s="210"/>
      <c r="AE998" s="210"/>
      <c r="AF998" s="210"/>
      <c r="AG998" s="210" t="s">
        <v>395</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3" x14ac:dyDescent="0.25">
      <c r="A999" s="217"/>
      <c r="B999" s="218"/>
      <c r="C999" s="265" t="s">
        <v>1213</v>
      </c>
      <c r="D999" s="257"/>
      <c r="E999" s="258">
        <v>-1.6</v>
      </c>
      <c r="F999" s="220"/>
      <c r="G999" s="220"/>
      <c r="H999" s="220"/>
      <c r="I999" s="220"/>
      <c r="J999" s="220"/>
      <c r="K999" s="220"/>
      <c r="L999" s="220"/>
      <c r="M999" s="220"/>
      <c r="N999" s="219"/>
      <c r="O999" s="219"/>
      <c r="P999" s="219"/>
      <c r="Q999" s="219"/>
      <c r="R999" s="220"/>
      <c r="S999" s="220"/>
      <c r="T999" s="220"/>
      <c r="U999" s="220"/>
      <c r="V999" s="220"/>
      <c r="W999" s="220"/>
      <c r="X999" s="220"/>
      <c r="Y999" s="220"/>
      <c r="Z999" s="210"/>
      <c r="AA999" s="210"/>
      <c r="AB999" s="210"/>
      <c r="AC999" s="210"/>
      <c r="AD999" s="210"/>
      <c r="AE999" s="210"/>
      <c r="AF999" s="210"/>
      <c r="AG999" s="210" t="s">
        <v>395</v>
      </c>
      <c r="AH999" s="210">
        <v>0</v>
      </c>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3" x14ac:dyDescent="0.25">
      <c r="A1000" s="217"/>
      <c r="B1000" s="218"/>
      <c r="C1000" s="265" t="s">
        <v>1218</v>
      </c>
      <c r="D1000" s="257"/>
      <c r="E1000" s="258">
        <v>-4.0999999999999996</v>
      </c>
      <c r="F1000" s="220"/>
      <c r="G1000" s="220"/>
      <c r="H1000" s="220"/>
      <c r="I1000" s="220"/>
      <c r="J1000" s="220"/>
      <c r="K1000" s="220"/>
      <c r="L1000" s="220"/>
      <c r="M1000" s="220"/>
      <c r="N1000" s="219"/>
      <c r="O1000" s="219"/>
      <c r="P1000" s="219"/>
      <c r="Q1000" s="219"/>
      <c r="R1000" s="220"/>
      <c r="S1000" s="220"/>
      <c r="T1000" s="220"/>
      <c r="U1000" s="220"/>
      <c r="V1000" s="220"/>
      <c r="W1000" s="220"/>
      <c r="X1000" s="220"/>
      <c r="Y1000" s="220"/>
      <c r="Z1000" s="210"/>
      <c r="AA1000" s="210"/>
      <c r="AB1000" s="210"/>
      <c r="AC1000" s="210"/>
      <c r="AD1000" s="210"/>
      <c r="AE1000" s="210"/>
      <c r="AF1000" s="210"/>
      <c r="AG1000" s="210" t="s">
        <v>395</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outlineLevel="3" x14ac:dyDescent="0.25">
      <c r="A1001" s="217"/>
      <c r="B1001" s="218"/>
      <c r="C1001" s="265" t="s">
        <v>1219</v>
      </c>
      <c r="D1001" s="257"/>
      <c r="E1001" s="258">
        <v>6.7</v>
      </c>
      <c r="F1001" s="220"/>
      <c r="G1001" s="220"/>
      <c r="H1001" s="220"/>
      <c r="I1001" s="220"/>
      <c r="J1001" s="220"/>
      <c r="K1001" s="220"/>
      <c r="L1001" s="220"/>
      <c r="M1001" s="220"/>
      <c r="N1001" s="219"/>
      <c r="O1001" s="219"/>
      <c r="P1001" s="219"/>
      <c r="Q1001" s="219"/>
      <c r="R1001" s="220"/>
      <c r="S1001" s="220"/>
      <c r="T1001" s="220"/>
      <c r="U1001" s="220"/>
      <c r="V1001" s="220"/>
      <c r="W1001" s="220"/>
      <c r="X1001" s="220"/>
      <c r="Y1001" s="220"/>
      <c r="Z1001" s="210"/>
      <c r="AA1001" s="210"/>
      <c r="AB1001" s="210"/>
      <c r="AC1001" s="210"/>
      <c r="AD1001" s="210"/>
      <c r="AE1001" s="210"/>
      <c r="AF1001" s="210"/>
      <c r="AG1001" s="210" t="s">
        <v>395</v>
      </c>
      <c r="AH1001" s="210">
        <v>0</v>
      </c>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3" x14ac:dyDescent="0.25">
      <c r="A1002" s="217"/>
      <c r="B1002" s="218"/>
      <c r="C1002" s="265" t="s">
        <v>1220</v>
      </c>
      <c r="D1002" s="257"/>
      <c r="E1002" s="258">
        <v>-2.4</v>
      </c>
      <c r="F1002" s="220"/>
      <c r="G1002" s="220"/>
      <c r="H1002" s="220"/>
      <c r="I1002" s="220"/>
      <c r="J1002" s="220"/>
      <c r="K1002" s="220"/>
      <c r="L1002" s="220"/>
      <c r="M1002" s="220"/>
      <c r="N1002" s="219"/>
      <c r="O1002" s="219"/>
      <c r="P1002" s="219"/>
      <c r="Q1002" s="219"/>
      <c r="R1002" s="220"/>
      <c r="S1002" s="220"/>
      <c r="T1002" s="220"/>
      <c r="U1002" s="220"/>
      <c r="V1002" s="220"/>
      <c r="W1002" s="220"/>
      <c r="X1002" s="220"/>
      <c r="Y1002" s="220"/>
      <c r="Z1002" s="210"/>
      <c r="AA1002" s="210"/>
      <c r="AB1002" s="210"/>
      <c r="AC1002" s="210"/>
      <c r="AD1002" s="210"/>
      <c r="AE1002" s="210"/>
      <c r="AF1002" s="210"/>
      <c r="AG1002" s="210" t="s">
        <v>395</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outlineLevel="3" x14ac:dyDescent="0.25">
      <c r="A1003" s="217"/>
      <c r="B1003" s="218"/>
      <c r="C1003" s="265" t="s">
        <v>1221</v>
      </c>
      <c r="D1003" s="257"/>
      <c r="E1003" s="258">
        <v>0.9</v>
      </c>
      <c r="F1003" s="220"/>
      <c r="G1003" s="220"/>
      <c r="H1003" s="220"/>
      <c r="I1003" s="220"/>
      <c r="J1003" s="220"/>
      <c r="K1003" s="220"/>
      <c r="L1003" s="220"/>
      <c r="M1003" s="220"/>
      <c r="N1003" s="219"/>
      <c r="O1003" s="219"/>
      <c r="P1003" s="219"/>
      <c r="Q1003" s="219"/>
      <c r="R1003" s="220"/>
      <c r="S1003" s="220"/>
      <c r="T1003" s="220"/>
      <c r="U1003" s="220"/>
      <c r="V1003" s="220"/>
      <c r="W1003" s="220"/>
      <c r="X1003" s="220"/>
      <c r="Y1003" s="220"/>
      <c r="Z1003" s="210"/>
      <c r="AA1003" s="210"/>
      <c r="AB1003" s="210"/>
      <c r="AC1003" s="210"/>
      <c r="AD1003" s="210"/>
      <c r="AE1003" s="210"/>
      <c r="AF1003" s="210"/>
      <c r="AG1003" s="210" t="s">
        <v>395</v>
      </c>
      <c r="AH1003" s="210">
        <v>0</v>
      </c>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3" x14ac:dyDescent="0.25">
      <c r="A1004" s="217"/>
      <c r="B1004" s="218"/>
      <c r="C1004" s="265" t="s">
        <v>1222</v>
      </c>
      <c r="D1004" s="257"/>
      <c r="E1004" s="258">
        <v>13</v>
      </c>
      <c r="F1004" s="220"/>
      <c r="G1004" s="220"/>
      <c r="H1004" s="220"/>
      <c r="I1004" s="220"/>
      <c r="J1004" s="220"/>
      <c r="K1004" s="220"/>
      <c r="L1004" s="220"/>
      <c r="M1004" s="220"/>
      <c r="N1004" s="219"/>
      <c r="O1004" s="219"/>
      <c r="P1004" s="219"/>
      <c r="Q1004" s="219"/>
      <c r="R1004" s="220"/>
      <c r="S1004" s="220"/>
      <c r="T1004" s="220"/>
      <c r="U1004" s="220"/>
      <c r="V1004" s="220"/>
      <c r="W1004" s="220"/>
      <c r="X1004" s="220"/>
      <c r="Y1004" s="220"/>
      <c r="Z1004" s="210"/>
      <c r="AA1004" s="210"/>
      <c r="AB1004" s="210"/>
      <c r="AC1004" s="210"/>
      <c r="AD1004" s="210"/>
      <c r="AE1004" s="210"/>
      <c r="AF1004" s="210"/>
      <c r="AG1004" s="210" t="s">
        <v>395</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3" x14ac:dyDescent="0.25">
      <c r="A1005" s="217"/>
      <c r="B1005" s="218"/>
      <c r="C1005" s="265" t="s">
        <v>1223</v>
      </c>
      <c r="D1005" s="257"/>
      <c r="E1005" s="258">
        <v>-1.1000000000000001</v>
      </c>
      <c r="F1005" s="220"/>
      <c r="G1005" s="220"/>
      <c r="H1005" s="220"/>
      <c r="I1005" s="220"/>
      <c r="J1005" s="220"/>
      <c r="K1005" s="220"/>
      <c r="L1005" s="220"/>
      <c r="M1005" s="220"/>
      <c r="N1005" s="219"/>
      <c r="O1005" s="219"/>
      <c r="P1005" s="219"/>
      <c r="Q1005" s="219"/>
      <c r="R1005" s="220"/>
      <c r="S1005" s="220"/>
      <c r="T1005" s="220"/>
      <c r="U1005" s="220"/>
      <c r="V1005" s="220"/>
      <c r="W1005" s="220"/>
      <c r="X1005" s="220"/>
      <c r="Y1005" s="220"/>
      <c r="Z1005" s="210"/>
      <c r="AA1005" s="210"/>
      <c r="AB1005" s="210"/>
      <c r="AC1005" s="210"/>
      <c r="AD1005" s="210"/>
      <c r="AE1005" s="210"/>
      <c r="AF1005" s="210"/>
      <c r="AG1005" s="210" t="s">
        <v>395</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3" x14ac:dyDescent="0.25">
      <c r="A1006" s="217"/>
      <c r="B1006" s="218"/>
      <c r="C1006" s="265" t="s">
        <v>1224</v>
      </c>
      <c r="D1006" s="257"/>
      <c r="E1006" s="258">
        <v>0.4</v>
      </c>
      <c r="F1006" s="220"/>
      <c r="G1006" s="220"/>
      <c r="H1006" s="220"/>
      <c r="I1006" s="220"/>
      <c r="J1006" s="220"/>
      <c r="K1006" s="220"/>
      <c r="L1006" s="220"/>
      <c r="M1006" s="220"/>
      <c r="N1006" s="219"/>
      <c r="O1006" s="219"/>
      <c r="P1006" s="219"/>
      <c r="Q1006" s="219"/>
      <c r="R1006" s="220"/>
      <c r="S1006" s="220"/>
      <c r="T1006" s="220"/>
      <c r="U1006" s="220"/>
      <c r="V1006" s="220"/>
      <c r="W1006" s="220"/>
      <c r="X1006" s="220"/>
      <c r="Y1006" s="220"/>
      <c r="Z1006" s="210"/>
      <c r="AA1006" s="210"/>
      <c r="AB1006" s="210"/>
      <c r="AC1006" s="210"/>
      <c r="AD1006" s="210"/>
      <c r="AE1006" s="210"/>
      <c r="AF1006" s="210"/>
      <c r="AG1006" s="210" t="s">
        <v>395</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3" x14ac:dyDescent="0.25">
      <c r="A1007" s="217"/>
      <c r="B1007" s="218"/>
      <c r="C1007" s="265" t="s">
        <v>1225</v>
      </c>
      <c r="D1007" s="257"/>
      <c r="E1007" s="258">
        <v>13.2</v>
      </c>
      <c r="F1007" s="220"/>
      <c r="G1007" s="220"/>
      <c r="H1007" s="220"/>
      <c r="I1007" s="220"/>
      <c r="J1007" s="220"/>
      <c r="K1007" s="220"/>
      <c r="L1007" s="220"/>
      <c r="M1007" s="220"/>
      <c r="N1007" s="219"/>
      <c r="O1007" s="219"/>
      <c r="P1007" s="219"/>
      <c r="Q1007" s="219"/>
      <c r="R1007" s="220"/>
      <c r="S1007" s="220"/>
      <c r="T1007" s="220"/>
      <c r="U1007" s="220"/>
      <c r="V1007" s="220"/>
      <c r="W1007" s="220"/>
      <c r="X1007" s="220"/>
      <c r="Y1007" s="220"/>
      <c r="Z1007" s="210"/>
      <c r="AA1007" s="210"/>
      <c r="AB1007" s="210"/>
      <c r="AC1007" s="210"/>
      <c r="AD1007" s="210"/>
      <c r="AE1007" s="210"/>
      <c r="AF1007" s="210"/>
      <c r="AG1007" s="210" t="s">
        <v>395</v>
      </c>
      <c r="AH1007" s="210">
        <v>0</v>
      </c>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3" x14ac:dyDescent="0.25">
      <c r="A1008" s="217"/>
      <c r="B1008" s="218"/>
      <c r="C1008" s="265" t="s">
        <v>1226</v>
      </c>
      <c r="D1008" s="257"/>
      <c r="E1008" s="258">
        <v>-0.9</v>
      </c>
      <c r="F1008" s="220"/>
      <c r="G1008" s="220"/>
      <c r="H1008" s="220"/>
      <c r="I1008" s="220"/>
      <c r="J1008" s="220"/>
      <c r="K1008" s="220"/>
      <c r="L1008" s="220"/>
      <c r="M1008" s="220"/>
      <c r="N1008" s="219"/>
      <c r="O1008" s="219"/>
      <c r="P1008" s="219"/>
      <c r="Q1008" s="219"/>
      <c r="R1008" s="220"/>
      <c r="S1008" s="220"/>
      <c r="T1008" s="220"/>
      <c r="U1008" s="220"/>
      <c r="V1008" s="220"/>
      <c r="W1008" s="220"/>
      <c r="X1008" s="220"/>
      <c r="Y1008" s="220"/>
      <c r="Z1008" s="210"/>
      <c r="AA1008" s="210"/>
      <c r="AB1008" s="210"/>
      <c r="AC1008" s="210"/>
      <c r="AD1008" s="210"/>
      <c r="AE1008" s="210"/>
      <c r="AF1008" s="210"/>
      <c r="AG1008" s="210" t="s">
        <v>395</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3" x14ac:dyDescent="0.25">
      <c r="A1009" s="217"/>
      <c r="B1009" s="218"/>
      <c r="C1009" s="265" t="s">
        <v>1223</v>
      </c>
      <c r="D1009" s="257"/>
      <c r="E1009" s="258">
        <v>-1.1000000000000001</v>
      </c>
      <c r="F1009" s="220"/>
      <c r="G1009" s="220"/>
      <c r="H1009" s="220"/>
      <c r="I1009" s="220"/>
      <c r="J1009" s="220"/>
      <c r="K1009" s="220"/>
      <c r="L1009" s="220"/>
      <c r="M1009" s="220"/>
      <c r="N1009" s="219"/>
      <c r="O1009" s="219"/>
      <c r="P1009" s="219"/>
      <c r="Q1009" s="219"/>
      <c r="R1009" s="220"/>
      <c r="S1009" s="220"/>
      <c r="T1009" s="220"/>
      <c r="U1009" s="220"/>
      <c r="V1009" s="220"/>
      <c r="W1009" s="220"/>
      <c r="X1009" s="220"/>
      <c r="Y1009" s="220"/>
      <c r="Z1009" s="210"/>
      <c r="AA1009" s="210"/>
      <c r="AB1009" s="210"/>
      <c r="AC1009" s="210"/>
      <c r="AD1009" s="210"/>
      <c r="AE1009" s="210"/>
      <c r="AF1009" s="210"/>
      <c r="AG1009" s="210" t="s">
        <v>395</v>
      </c>
      <c r="AH1009" s="210">
        <v>0</v>
      </c>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3" x14ac:dyDescent="0.25">
      <c r="A1010" s="217"/>
      <c r="B1010" s="218"/>
      <c r="C1010" s="265" t="s">
        <v>1224</v>
      </c>
      <c r="D1010" s="257"/>
      <c r="E1010" s="258">
        <v>0.4</v>
      </c>
      <c r="F1010" s="220"/>
      <c r="G1010" s="220"/>
      <c r="H1010" s="220"/>
      <c r="I1010" s="220"/>
      <c r="J1010" s="220"/>
      <c r="K1010" s="220"/>
      <c r="L1010" s="220"/>
      <c r="M1010" s="220"/>
      <c r="N1010" s="219"/>
      <c r="O1010" s="219"/>
      <c r="P1010" s="219"/>
      <c r="Q1010" s="219"/>
      <c r="R1010" s="220"/>
      <c r="S1010" s="220"/>
      <c r="T1010" s="220"/>
      <c r="U1010" s="220"/>
      <c r="V1010" s="220"/>
      <c r="W1010" s="220"/>
      <c r="X1010" s="220"/>
      <c r="Y1010" s="220"/>
      <c r="Z1010" s="210"/>
      <c r="AA1010" s="210"/>
      <c r="AB1010" s="210"/>
      <c r="AC1010" s="210"/>
      <c r="AD1010" s="210"/>
      <c r="AE1010" s="210"/>
      <c r="AF1010" s="210"/>
      <c r="AG1010" s="210" t="s">
        <v>395</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3" x14ac:dyDescent="0.25">
      <c r="A1011" s="217"/>
      <c r="B1011" s="218"/>
      <c r="C1011" s="265" t="s">
        <v>1227</v>
      </c>
      <c r="D1011" s="257"/>
      <c r="E1011" s="258">
        <v>13.4</v>
      </c>
      <c r="F1011" s="220"/>
      <c r="G1011" s="220"/>
      <c r="H1011" s="220"/>
      <c r="I1011" s="220"/>
      <c r="J1011" s="220"/>
      <c r="K1011" s="220"/>
      <c r="L1011" s="220"/>
      <c r="M1011" s="220"/>
      <c r="N1011" s="219"/>
      <c r="O1011" s="219"/>
      <c r="P1011" s="219"/>
      <c r="Q1011" s="219"/>
      <c r="R1011" s="220"/>
      <c r="S1011" s="220"/>
      <c r="T1011" s="220"/>
      <c r="U1011" s="220"/>
      <c r="V1011" s="220"/>
      <c r="W1011" s="220"/>
      <c r="X1011" s="220"/>
      <c r="Y1011" s="220"/>
      <c r="Z1011" s="210"/>
      <c r="AA1011" s="210"/>
      <c r="AB1011" s="210"/>
      <c r="AC1011" s="210"/>
      <c r="AD1011" s="210"/>
      <c r="AE1011" s="210"/>
      <c r="AF1011" s="210"/>
      <c r="AG1011" s="210" t="s">
        <v>395</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3" x14ac:dyDescent="0.25">
      <c r="A1012" s="217"/>
      <c r="B1012" s="218"/>
      <c r="C1012" s="265" t="s">
        <v>1226</v>
      </c>
      <c r="D1012" s="257"/>
      <c r="E1012" s="258">
        <v>-0.9</v>
      </c>
      <c r="F1012" s="220"/>
      <c r="G1012" s="220"/>
      <c r="H1012" s="220"/>
      <c r="I1012" s="220"/>
      <c r="J1012" s="220"/>
      <c r="K1012" s="220"/>
      <c r="L1012" s="220"/>
      <c r="M1012" s="220"/>
      <c r="N1012" s="219"/>
      <c r="O1012" s="219"/>
      <c r="P1012" s="219"/>
      <c r="Q1012" s="219"/>
      <c r="R1012" s="220"/>
      <c r="S1012" s="220"/>
      <c r="T1012" s="220"/>
      <c r="U1012" s="220"/>
      <c r="V1012" s="220"/>
      <c r="W1012" s="220"/>
      <c r="X1012" s="220"/>
      <c r="Y1012" s="220"/>
      <c r="Z1012" s="210"/>
      <c r="AA1012" s="210"/>
      <c r="AB1012" s="210"/>
      <c r="AC1012" s="210"/>
      <c r="AD1012" s="210"/>
      <c r="AE1012" s="210"/>
      <c r="AF1012" s="210"/>
      <c r="AG1012" s="210" t="s">
        <v>395</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3" x14ac:dyDescent="0.25">
      <c r="A1013" s="217"/>
      <c r="B1013" s="218"/>
      <c r="C1013" s="265" t="s">
        <v>1228</v>
      </c>
      <c r="D1013" s="257"/>
      <c r="E1013" s="258">
        <v>-0.8</v>
      </c>
      <c r="F1013" s="220"/>
      <c r="G1013" s="220"/>
      <c r="H1013" s="220"/>
      <c r="I1013" s="220"/>
      <c r="J1013" s="220"/>
      <c r="K1013" s="220"/>
      <c r="L1013" s="220"/>
      <c r="M1013" s="220"/>
      <c r="N1013" s="219"/>
      <c r="O1013" s="219"/>
      <c r="P1013" s="219"/>
      <c r="Q1013" s="219"/>
      <c r="R1013" s="220"/>
      <c r="S1013" s="220"/>
      <c r="T1013" s="220"/>
      <c r="U1013" s="220"/>
      <c r="V1013" s="220"/>
      <c r="W1013" s="220"/>
      <c r="X1013" s="220"/>
      <c r="Y1013" s="220"/>
      <c r="Z1013" s="210"/>
      <c r="AA1013" s="210"/>
      <c r="AB1013" s="210"/>
      <c r="AC1013" s="210"/>
      <c r="AD1013" s="210"/>
      <c r="AE1013" s="210"/>
      <c r="AF1013" s="210"/>
      <c r="AG1013" s="210" t="s">
        <v>395</v>
      </c>
      <c r="AH1013" s="210">
        <v>0</v>
      </c>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3" x14ac:dyDescent="0.25">
      <c r="A1014" s="217"/>
      <c r="B1014" s="218"/>
      <c r="C1014" s="265" t="s">
        <v>1229</v>
      </c>
      <c r="D1014" s="257"/>
      <c r="E1014" s="258">
        <v>0.8</v>
      </c>
      <c r="F1014" s="220"/>
      <c r="G1014" s="220"/>
      <c r="H1014" s="220"/>
      <c r="I1014" s="220"/>
      <c r="J1014" s="220"/>
      <c r="K1014" s="220"/>
      <c r="L1014" s="220"/>
      <c r="M1014" s="220"/>
      <c r="N1014" s="219"/>
      <c r="O1014" s="219"/>
      <c r="P1014" s="219"/>
      <c r="Q1014" s="219"/>
      <c r="R1014" s="220"/>
      <c r="S1014" s="220"/>
      <c r="T1014" s="220"/>
      <c r="U1014" s="220"/>
      <c r="V1014" s="220"/>
      <c r="W1014" s="220"/>
      <c r="X1014" s="220"/>
      <c r="Y1014" s="220"/>
      <c r="Z1014" s="210"/>
      <c r="AA1014" s="210"/>
      <c r="AB1014" s="210"/>
      <c r="AC1014" s="210"/>
      <c r="AD1014" s="210"/>
      <c r="AE1014" s="210"/>
      <c r="AF1014" s="210"/>
      <c r="AG1014" s="210" t="s">
        <v>395</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3" x14ac:dyDescent="0.25">
      <c r="A1015" s="217"/>
      <c r="B1015" s="218"/>
      <c r="C1015" s="265" t="s">
        <v>1230</v>
      </c>
      <c r="D1015" s="257"/>
      <c r="E1015" s="258">
        <v>12.2</v>
      </c>
      <c r="F1015" s="220"/>
      <c r="G1015" s="220"/>
      <c r="H1015" s="220"/>
      <c r="I1015" s="220"/>
      <c r="J1015" s="220"/>
      <c r="K1015" s="220"/>
      <c r="L1015" s="220"/>
      <c r="M1015" s="220"/>
      <c r="N1015" s="219"/>
      <c r="O1015" s="219"/>
      <c r="P1015" s="219"/>
      <c r="Q1015" s="219"/>
      <c r="R1015" s="220"/>
      <c r="S1015" s="220"/>
      <c r="T1015" s="220"/>
      <c r="U1015" s="220"/>
      <c r="V1015" s="220"/>
      <c r="W1015" s="220"/>
      <c r="X1015" s="220"/>
      <c r="Y1015" s="220"/>
      <c r="Z1015" s="210"/>
      <c r="AA1015" s="210"/>
      <c r="AB1015" s="210"/>
      <c r="AC1015" s="210"/>
      <c r="AD1015" s="210"/>
      <c r="AE1015" s="210"/>
      <c r="AF1015" s="210"/>
      <c r="AG1015" s="210" t="s">
        <v>395</v>
      </c>
      <c r="AH1015" s="210">
        <v>0</v>
      </c>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3" x14ac:dyDescent="0.25">
      <c r="A1016" s="217"/>
      <c r="B1016" s="218"/>
      <c r="C1016" s="265" t="s">
        <v>1228</v>
      </c>
      <c r="D1016" s="257"/>
      <c r="E1016" s="258">
        <v>-0.8</v>
      </c>
      <c r="F1016" s="220"/>
      <c r="G1016" s="220"/>
      <c r="H1016" s="220"/>
      <c r="I1016" s="220"/>
      <c r="J1016" s="220"/>
      <c r="K1016" s="220"/>
      <c r="L1016" s="220"/>
      <c r="M1016" s="220"/>
      <c r="N1016" s="219"/>
      <c r="O1016" s="219"/>
      <c r="P1016" s="219"/>
      <c r="Q1016" s="219"/>
      <c r="R1016" s="220"/>
      <c r="S1016" s="220"/>
      <c r="T1016" s="220"/>
      <c r="U1016" s="220"/>
      <c r="V1016" s="220"/>
      <c r="W1016" s="220"/>
      <c r="X1016" s="220"/>
      <c r="Y1016" s="220"/>
      <c r="Z1016" s="210"/>
      <c r="AA1016" s="210"/>
      <c r="AB1016" s="210"/>
      <c r="AC1016" s="210"/>
      <c r="AD1016" s="210"/>
      <c r="AE1016" s="210"/>
      <c r="AF1016" s="210"/>
      <c r="AG1016" s="210" t="s">
        <v>395</v>
      </c>
      <c r="AH1016" s="210">
        <v>0</v>
      </c>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3" x14ac:dyDescent="0.25">
      <c r="A1017" s="217"/>
      <c r="B1017" s="218"/>
      <c r="C1017" s="265" t="s">
        <v>1223</v>
      </c>
      <c r="D1017" s="257"/>
      <c r="E1017" s="258">
        <v>-1.1000000000000001</v>
      </c>
      <c r="F1017" s="220"/>
      <c r="G1017" s="220"/>
      <c r="H1017" s="220"/>
      <c r="I1017" s="220"/>
      <c r="J1017" s="220"/>
      <c r="K1017" s="220"/>
      <c r="L1017" s="220"/>
      <c r="M1017" s="220"/>
      <c r="N1017" s="219"/>
      <c r="O1017" s="219"/>
      <c r="P1017" s="219"/>
      <c r="Q1017" s="219"/>
      <c r="R1017" s="220"/>
      <c r="S1017" s="220"/>
      <c r="T1017" s="220"/>
      <c r="U1017" s="220"/>
      <c r="V1017" s="220"/>
      <c r="W1017" s="220"/>
      <c r="X1017" s="220"/>
      <c r="Y1017" s="220"/>
      <c r="Z1017" s="210"/>
      <c r="AA1017" s="210"/>
      <c r="AB1017" s="210"/>
      <c r="AC1017" s="210"/>
      <c r="AD1017" s="210"/>
      <c r="AE1017" s="210"/>
      <c r="AF1017" s="210"/>
      <c r="AG1017" s="210" t="s">
        <v>395</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3" x14ac:dyDescent="0.25">
      <c r="A1018" s="217"/>
      <c r="B1018" s="218"/>
      <c r="C1018" s="265" t="s">
        <v>1229</v>
      </c>
      <c r="D1018" s="257"/>
      <c r="E1018" s="258">
        <v>0.8</v>
      </c>
      <c r="F1018" s="220"/>
      <c r="G1018" s="220"/>
      <c r="H1018" s="220"/>
      <c r="I1018" s="220"/>
      <c r="J1018" s="220"/>
      <c r="K1018" s="220"/>
      <c r="L1018" s="220"/>
      <c r="M1018" s="220"/>
      <c r="N1018" s="219"/>
      <c r="O1018" s="219"/>
      <c r="P1018" s="219"/>
      <c r="Q1018" s="219"/>
      <c r="R1018" s="220"/>
      <c r="S1018" s="220"/>
      <c r="T1018" s="220"/>
      <c r="U1018" s="220"/>
      <c r="V1018" s="220"/>
      <c r="W1018" s="220"/>
      <c r="X1018" s="220"/>
      <c r="Y1018" s="220"/>
      <c r="Z1018" s="210"/>
      <c r="AA1018" s="210"/>
      <c r="AB1018" s="210"/>
      <c r="AC1018" s="210"/>
      <c r="AD1018" s="210"/>
      <c r="AE1018" s="210"/>
      <c r="AF1018" s="210"/>
      <c r="AG1018" s="210" t="s">
        <v>395</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3" x14ac:dyDescent="0.25">
      <c r="A1019" s="217"/>
      <c r="B1019" s="218"/>
      <c r="C1019" s="265" t="s">
        <v>1231</v>
      </c>
      <c r="D1019" s="257"/>
      <c r="E1019" s="258">
        <v>13.1</v>
      </c>
      <c r="F1019" s="220"/>
      <c r="G1019" s="220"/>
      <c r="H1019" s="220"/>
      <c r="I1019" s="220"/>
      <c r="J1019" s="220"/>
      <c r="K1019" s="220"/>
      <c r="L1019" s="220"/>
      <c r="M1019" s="220"/>
      <c r="N1019" s="219"/>
      <c r="O1019" s="219"/>
      <c r="P1019" s="219"/>
      <c r="Q1019" s="219"/>
      <c r="R1019" s="220"/>
      <c r="S1019" s="220"/>
      <c r="T1019" s="220"/>
      <c r="U1019" s="220"/>
      <c r="V1019" s="220"/>
      <c r="W1019" s="220"/>
      <c r="X1019" s="220"/>
      <c r="Y1019" s="220"/>
      <c r="Z1019" s="210"/>
      <c r="AA1019" s="210"/>
      <c r="AB1019" s="210"/>
      <c r="AC1019" s="210"/>
      <c r="AD1019" s="210"/>
      <c r="AE1019" s="210"/>
      <c r="AF1019" s="210"/>
      <c r="AG1019" s="210" t="s">
        <v>395</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3" x14ac:dyDescent="0.25">
      <c r="A1020" s="217"/>
      <c r="B1020" s="218"/>
      <c r="C1020" s="265" t="s">
        <v>1226</v>
      </c>
      <c r="D1020" s="257"/>
      <c r="E1020" s="258">
        <v>-0.9</v>
      </c>
      <c r="F1020" s="220"/>
      <c r="G1020" s="220"/>
      <c r="H1020" s="220"/>
      <c r="I1020" s="220"/>
      <c r="J1020" s="220"/>
      <c r="K1020" s="220"/>
      <c r="L1020" s="220"/>
      <c r="M1020" s="220"/>
      <c r="N1020" s="219"/>
      <c r="O1020" s="219"/>
      <c r="P1020" s="219"/>
      <c r="Q1020" s="219"/>
      <c r="R1020" s="220"/>
      <c r="S1020" s="220"/>
      <c r="T1020" s="220"/>
      <c r="U1020" s="220"/>
      <c r="V1020" s="220"/>
      <c r="W1020" s="220"/>
      <c r="X1020" s="220"/>
      <c r="Y1020" s="220"/>
      <c r="Z1020" s="210"/>
      <c r="AA1020" s="210"/>
      <c r="AB1020" s="210"/>
      <c r="AC1020" s="210"/>
      <c r="AD1020" s="210"/>
      <c r="AE1020" s="210"/>
      <c r="AF1020" s="210"/>
      <c r="AG1020" s="210" t="s">
        <v>395</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3" x14ac:dyDescent="0.25">
      <c r="A1021" s="217"/>
      <c r="B1021" s="218"/>
      <c r="C1021" s="265" t="s">
        <v>1224</v>
      </c>
      <c r="D1021" s="257"/>
      <c r="E1021" s="258">
        <v>0.4</v>
      </c>
      <c r="F1021" s="220"/>
      <c r="G1021" s="220"/>
      <c r="H1021" s="220"/>
      <c r="I1021" s="220"/>
      <c r="J1021" s="220"/>
      <c r="K1021" s="220"/>
      <c r="L1021" s="220"/>
      <c r="M1021" s="220"/>
      <c r="N1021" s="219"/>
      <c r="O1021" s="219"/>
      <c r="P1021" s="219"/>
      <c r="Q1021" s="219"/>
      <c r="R1021" s="220"/>
      <c r="S1021" s="220"/>
      <c r="T1021" s="220"/>
      <c r="U1021" s="220"/>
      <c r="V1021" s="220"/>
      <c r="W1021" s="220"/>
      <c r="X1021" s="220"/>
      <c r="Y1021" s="220"/>
      <c r="Z1021" s="210"/>
      <c r="AA1021" s="210"/>
      <c r="AB1021" s="210"/>
      <c r="AC1021" s="210"/>
      <c r="AD1021" s="210"/>
      <c r="AE1021" s="210"/>
      <c r="AF1021" s="210"/>
      <c r="AG1021" s="210" t="s">
        <v>395</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3" x14ac:dyDescent="0.25">
      <c r="A1022" s="217"/>
      <c r="B1022" s="218"/>
      <c r="C1022" s="265" t="s">
        <v>1232</v>
      </c>
      <c r="D1022" s="257"/>
      <c r="E1022" s="258">
        <v>6</v>
      </c>
      <c r="F1022" s="220"/>
      <c r="G1022" s="220"/>
      <c r="H1022" s="220"/>
      <c r="I1022" s="220"/>
      <c r="J1022" s="220"/>
      <c r="K1022" s="220"/>
      <c r="L1022" s="220"/>
      <c r="M1022" s="220"/>
      <c r="N1022" s="219"/>
      <c r="O1022" s="219"/>
      <c r="P1022" s="219"/>
      <c r="Q1022" s="219"/>
      <c r="R1022" s="220"/>
      <c r="S1022" s="220"/>
      <c r="T1022" s="220"/>
      <c r="U1022" s="220"/>
      <c r="V1022" s="220"/>
      <c r="W1022" s="220"/>
      <c r="X1022" s="220"/>
      <c r="Y1022" s="220"/>
      <c r="Z1022" s="210"/>
      <c r="AA1022" s="210"/>
      <c r="AB1022" s="210"/>
      <c r="AC1022" s="210"/>
      <c r="AD1022" s="210"/>
      <c r="AE1022" s="210"/>
      <c r="AF1022" s="210"/>
      <c r="AG1022" s="210" t="s">
        <v>395</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3" x14ac:dyDescent="0.25">
      <c r="A1023" s="217"/>
      <c r="B1023" s="218"/>
      <c r="C1023" s="265" t="s">
        <v>1228</v>
      </c>
      <c r="D1023" s="257"/>
      <c r="E1023" s="258">
        <v>-0.8</v>
      </c>
      <c r="F1023" s="220"/>
      <c r="G1023" s="220"/>
      <c r="H1023" s="220"/>
      <c r="I1023" s="220"/>
      <c r="J1023" s="220"/>
      <c r="K1023" s="220"/>
      <c r="L1023" s="220"/>
      <c r="M1023" s="220"/>
      <c r="N1023" s="219"/>
      <c r="O1023" s="219"/>
      <c r="P1023" s="219"/>
      <c r="Q1023" s="219"/>
      <c r="R1023" s="220"/>
      <c r="S1023" s="220"/>
      <c r="T1023" s="220"/>
      <c r="U1023" s="220"/>
      <c r="V1023" s="220"/>
      <c r="W1023" s="220"/>
      <c r="X1023" s="220"/>
      <c r="Y1023" s="220"/>
      <c r="Z1023" s="210"/>
      <c r="AA1023" s="210"/>
      <c r="AB1023" s="210"/>
      <c r="AC1023" s="210"/>
      <c r="AD1023" s="210"/>
      <c r="AE1023" s="210"/>
      <c r="AF1023" s="210"/>
      <c r="AG1023" s="210" t="s">
        <v>395</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3" x14ac:dyDescent="0.25">
      <c r="A1024" s="217"/>
      <c r="B1024" s="218"/>
      <c r="C1024" s="265" t="s">
        <v>1224</v>
      </c>
      <c r="D1024" s="257"/>
      <c r="E1024" s="258">
        <v>0.4</v>
      </c>
      <c r="F1024" s="220"/>
      <c r="G1024" s="220"/>
      <c r="H1024" s="220"/>
      <c r="I1024" s="220"/>
      <c r="J1024" s="220"/>
      <c r="K1024" s="220"/>
      <c r="L1024" s="220"/>
      <c r="M1024" s="220"/>
      <c r="N1024" s="219"/>
      <c r="O1024" s="219"/>
      <c r="P1024" s="219"/>
      <c r="Q1024" s="219"/>
      <c r="R1024" s="220"/>
      <c r="S1024" s="220"/>
      <c r="T1024" s="220"/>
      <c r="U1024" s="220"/>
      <c r="V1024" s="220"/>
      <c r="W1024" s="220"/>
      <c r="X1024" s="220"/>
      <c r="Y1024" s="220"/>
      <c r="Z1024" s="210"/>
      <c r="AA1024" s="210"/>
      <c r="AB1024" s="210"/>
      <c r="AC1024" s="210"/>
      <c r="AD1024" s="210"/>
      <c r="AE1024" s="210"/>
      <c r="AF1024" s="210"/>
      <c r="AG1024" s="210" t="s">
        <v>395</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outlineLevel="1" x14ac:dyDescent="0.25">
      <c r="A1025" s="232">
        <v>186</v>
      </c>
      <c r="B1025" s="233" t="s">
        <v>1233</v>
      </c>
      <c r="C1025" s="250" t="s">
        <v>1234</v>
      </c>
      <c r="D1025" s="234" t="s">
        <v>407</v>
      </c>
      <c r="E1025" s="235">
        <v>115.81</v>
      </c>
      <c r="F1025" s="236"/>
      <c r="G1025" s="237">
        <f>ROUND(E1025*F1025,2)</f>
        <v>0</v>
      </c>
      <c r="H1025" s="236"/>
      <c r="I1025" s="237">
        <f>ROUND(E1025*H1025,2)</f>
        <v>0</v>
      </c>
      <c r="J1025" s="236"/>
      <c r="K1025" s="237">
        <f>ROUND(E1025*J1025,2)</f>
        <v>0</v>
      </c>
      <c r="L1025" s="237">
        <v>12</v>
      </c>
      <c r="M1025" s="237">
        <f>G1025*(1+L1025/100)</f>
        <v>0</v>
      </c>
      <c r="N1025" s="235">
        <v>0</v>
      </c>
      <c r="O1025" s="235">
        <f>ROUND(E1025*N1025,2)</f>
        <v>0</v>
      </c>
      <c r="P1025" s="235">
        <v>0</v>
      </c>
      <c r="Q1025" s="235">
        <f>ROUND(E1025*P1025,2)</f>
        <v>0</v>
      </c>
      <c r="R1025" s="237" t="s">
        <v>1204</v>
      </c>
      <c r="S1025" s="237" t="s">
        <v>292</v>
      </c>
      <c r="T1025" s="238" t="s">
        <v>439</v>
      </c>
      <c r="U1025" s="220">
        <v>2.0699999999999998</v>
      </c>
      <c r="V1025" s="220">
        <f>ROUND(E1025*U1025,2)</f>
        <v>239.73</v>
      </c>
      <c r="W1025" s="220"/>
      <c r="X1025" s="220" t="s">
        <v>326</v>
      </c>
      <c r="Y1025" s="220" t="s">
        <v>295</v>
      </c>
      <c r="Z1025" s="210"/>
      <c r="AA1025" s="210"/>
      <c r="AB1025" s="210"/>
      <c r="AC1025" s="210"/>
      <c r="AD1025" s="210"/>
      <c r="AE1025" s="210"/>
      <c r="AF1025" s="210"/>
      <c r="AG1025" s="210" t="s">
        <v>692</v>
      </c>
      <c r="AH1025" s="210"/>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2" x14ac:dyDescent="0.25">
      <c r="A1026" s="217"/>
      <c r="B1026" s="218"/>
      <c r="C1026" s="266" t="s">
        <v>1235</v>
      </c>
      <c r="D1026" s="263"/>
      <c r="E1026" s="263"/>
      <c r="F1026" s="263"/>
      <c r="G1026" s="263"/>
      <c r="H1026" s="220"/>
      <c r="I1026" s="220"/>
      <c r="J1026" s="220"/>
      <c r="K1026" s="220"/>
      <c r="L1026" s="220"/>
      <c r="M1026" s="220"/>
      <c r="N1026" s="219"/>
      <c r="O1026" s="219"/>
      <c r="P1026" s="219"/>
      <c r="Q1026" s="219"/>
      <c r="R1026" s="220"/>
      <c r="S1026" s="220"/>
      <c r="T1026" s="220"/>
      <c r="U1026" s="220"/>
      <c r="V1026" s="220"/>
      <c r="W1026" s="220"/>
      <c r="X1026" s="220"/>
      <c r="Y1026" s="220"/>
      <c r="Z1026" s="210"/>
      <c r="AA1026" s="210"/>
      <c r="AB1026" s="210"/>
      <c r="AC1026" s="210"/>
      <c r="AD1026" s="210"/>
      <c r="AE1026" s="210"/>
      <c r="AF1026" s="210"/>
      <c r="AG1026" s="210" t="s">
        <v>467</v>
      </c>
      <c r="AH1026" s="210"/>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2" x14ac:dyDescent="0.25">
      <c r="A1027" s="217"/>
      <c r="B1027" s="218"/>
      <c r="C1027" s="265" t="s">
        <v>703</v>
      </c>
      <c r="D1027" s="257"/>
      <c r="E1027" s="258">
        <v>15.87</v>
      </c>
      <c r="F1027" s="220"/>
      <c r="G1027" s="220"/>
      <c r="H1027" s="220"/>
      <c r="I1027" s="220"/>
      <c r="J1027" s="220"/>
      <c r="K1027" s="220"/>
      <c r="L1027" s="220"/>
      <c r="M1027" s="220"/>
      <c r="N1027" s="219"/>
      <c r="O1027" s="219"/>
      <c r="P1027" s="219"/>
      <c r="Q1027" s="219"/>
      <c r="R1027" s="220"/>
      <c r="S1027" s="220"/>
      <c r="T1027" s="220"/>
      <c r="U1027" s="220"/>
      <c r="V1027" s="220"/>
      <c r="W1027" s="220"/>
      <c r="X1027" s="220"/>
      <c r="Y1027" s="220"/>
      <c r="Z1027" s="210"/>
      <c r="AA1027" s="210"/>
      <c r="AB1027" s="210"/>
      <c r="AC1027" s="210"/>
      <c r="AD1027" s="210"/>
      <c r="AE1027" s="210"/>
      <c r="AF1027" s="210"/>
      <c r="AG1027" s="210" t="s">
        <v>395</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3" x14ac:dyDescent="0.25">
      <c r="A1028" s="217"/>
      <c r="B1028" s="218"/>
      <c r="C1028" s="265" t="s">
        <v>704</v>
      </c>
      <c r="D1028" s="257"/>
      <c r="E1028" s="258">
        <v>4.07</v>
      </c>
      <c r="F1028" s="220"/>
      <c r="G1028" s="220"/>
      <c r="H1028" s="220"/>
      <c r="I1028" s="220"/>
      <c r="J1028" s="220"/>
      <c r="K1028" s="220"/>
      <c r="L1028" s="220"/>
      <c r="M1028" s="220"/>
      <c r="N1028" s="219"/>
      <c r="O1028" s="219"/>
      <c r="P1028" s="219"/>
      <c r="Q1028" s="219"/>
      <c r="R1028" s="220"/>
      <c r="S1028" s="220"/>
      <c r="T1028" s="220"/>
      <c r="U1028" s="220"/>
      <c r="V1028" s="220"/>
      <c r="W1028" s="220"/>
      <c r="X1028" s="220"/>
      <c r="Y1028" s="220"/>
      <c r="Z1028" s="210"/>
      <c r="AA1028" s="210"/>
      <c r="AB1028" s="210"/>
      <c r="AC1028" s="210"/>
      <c r="AD1028" s="210"/>
      <c r="AE1028" s="210"/>
      <c r="AF1028" s="210"/>
      <c r="AG1028" s="210" t="s">
        <v>395</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outlineLevel="3" x14ac:dyDescent="0.25">
      <c r="A1029" s="217"/>
      <c r="B1029" s="218"/>
      <c r="C1029" s="265" t="s">
        <v>705</v>
      </c>
      <c r="D1029" s="257"/>
      <c r="E1029" s="258">
        <v>18.48</v>
      </c>
      <c r="F1029" s="220"/>
      <c r="G1029" s="220"/>
      <c r="H1029" s="220"/>
      <c r="I1029" s="220"/>
      <c r="J1029" s="220"/>
      <c r="K1029" s="220"/>
      <c r="L1029" s="220"/>
      <c r="M1029" s="220"/>
      <c r="N1029" s="219"/>
      <c r="O1029" s="219"/>
      <c r="P1029" s="219"/>
      <c r="Q1029" s="219"/>
      <c r="R1029" s="220"/>
      <c r="S1029" s="220"/>
      <c r="T1029" s="220"/>
      <c r="U1029" s="220"/>
      <c r="V1029" s="220"/>
      <c r="W1029" s="220"/>
      <c r="X1029" s="220"/>
      <c r="Y1029" s="220"/>
      <c r="Z1029" s="210"/>
      <c r="AA1029" s="210"/>
      <c r="AB1029" s="210"/>
      <c r="AC1029" s="210"/>
      <c r="AD1029" s="210"/>
      <c r="AE1029" s="210"/>
      <c r="AF1029" s="210"/>
      <c r="AG1029" s="210" t="s">
        <v>395</v>
      </c>
      <c r="AH1029" s="210">
        <v>0</v>
      </c>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3" x14ac:dyDescent="0.25">
      <c r="A1030" s="217"/>
      <c r="B1030" s="218"/>
      <c r="C1030" s="265" t="s">
        <v>706</v>
      </c>
      <c r="D1030" s="257"/>
      <c r="E1030" s="258">
        <v>2.58</v>
      </c>
      <c r="F1030" s="220"/>
      <c r="G1030" s="220"/>
      <c r="H1030" s="220"/>
      <c r="I1030" s="220"/>
      <c r="J1030" s="220"/>
      <c r="K1030" s="220"/>
      <c r="L1030" s="220"/>
      <c r="M1030" s="220"/>
      <c r="N1030" s="219"/>
      <c r="O1030" s="219"/>
      <c r="P1030" s="219"/>
      <c r="Q1030" s="219"/>
      <c r="R1030" s="220"/>
      <c r="S1030" s="220"/>
      <c r="T1030" s="220"/>
      <c r="U1030" s="220"/>
      <c r="V1030" s="220"/>
      <c r="W1030" s="220"/>
      <c r="X1030" s="220"/>
      <c r="Y1030" s="220"/>
      <c r="Z1030" s="210"/>
      <c r="AA1030" s="210"/>
      <c r="AB1030" s="210"/>
      <c r="AC1030" s="210"/>
      <c r="AD1030" s="210"/>
      <c r="AE1030" s="210"/>
      <c r="AF1030" s="210"/>
      <c r="AG1030" s="210" t="s">
        <v>395</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3" x14ac:dyDescent="0.25">
      <c r="A1031" s="217"/>
      <c r="B1031" s="218"/>
      <c r="C1031" s="265" t="s">
        <v>707</v>
      </c>
      <c r="D1031" s="257"/>
      <c r="E1031" s="258">
        <v>4.84</v>
      </c>
      <c r="F1031" s="220"/>
      <c r="G1031" s="220"/>
      <c r="H1031" s="220"/>
      <c r="I1031" s="220"/>
      <c r="J1031" s="220"/>
      <c r="K1031" s="220"/>
      <c r="L1031" s="220"/>
      <c r="M1031" s="220"/>
      <c r="N1031" s="219"/>
      <c r="O1031" s="219"/>
      <c r="P1031" s="219"/>
      <c r="Q1031" s="219"/>
      <c r="R1031" s="220"/>
      <c r="S1031" s="220"/>
      <c r="T1031" s="220"/>
      <c r="U1031" s="220"/>
      <c r="V1031" s="220"/>
      <c r="W1031" s="220"/>
      <c r="X1031" s="220"/>
      <c r="Y1031" s="220"/>
      <c r="Z1031" s="210"/>
      <c r="AA1031" s="210"/>
      <c r="AB1031" s="210"/>
      <c r="AC1031" s="210"/>
      <c r="AD1031" s="210"/>
      <c r="AE1031" s="210"/>
      <c r="AF1031" s="210"/>
      <c r="AG1031" s="210" t="s">
        <v>395</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3" x14ac:dyDescent="0.25">
      <c r="A1032" s="217"/>
      <c r="B1032" s="218"/>
      <c r="C1032" s="265" t="s">
        <v>708</v>
      </c>
      <c r="D1032" s="257"/>
      <c r="E1032" s="258">
        <v>8.2799999999999994</v>
      </c>
      <c r="F1032" s="220"/>
      <c r="G1032" s="220"/>
      <c r="H1032" s="220"/>
      <c r="I1032" s="220"/>
      <c r="J1032" s="220"/>
      <c r="K1032" s="220"/>
      <c r="L1032" s="220"/>
      <c r="M1032" s="220"/>
      <c r="N1032" s="219"/>
      <c r="O1032" s="219"/>
      <c r="P1032" s="219"/>
      <c r="Q1032" s="219"/>
      <c r="R1032" s="220"/>
      <c r="S1032" s="220"/>
      <c r="T1032" s="220"/>
      <c r="U1032" s="220"/>
      <c r="V1032" s="220"/>
      <c r="W1032" s="220"/>
      <c r="X1032" s="220"/>
      <c r="Y1032" s="220"/>
      <c r="Z1032" s="210"/>
      <c r="AA1032" s="210"/>
      <c r="AB1032" s="210"/>
      <c r="AC1032" s="210"/>
      <c r="AD1032" s="210"/>
      <c r="AE1032" s="210"/>
      <c r="AF1032" s="210"/>
      <c r="AG1032" s="210" t="s">
        <v>395</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outlineLevel="3" x14ac:dyDescent="0.25">
      <c r="A1033" s="217"/>
      <c r="B1033" s="218"/>
      <c r="C1033" s="265" t="s">
        <v>709</v>
      </c>
      <c r="D1033" s="257"/>
      <c r="E1033" s="258">
        <v>9.66</v>
      </c>
      <c r="F1033" s="220"/>
      <c r="G1033" s="220"/>
      <c r="H1033" s="220"/>
      <c r="I1033" s="220"/>
      <c r="J1033" s="220"/>
      <c r="K1033" s="220"/>
      <c r="L1033" s="220"/>
      <c r="M1033" s="220"/>
      <c r="N1033" s="219"/>
      <c r="O1033" s="219"/>
      <c r="P1033" s="219"/>
      <c r="Q1033" s="219"/>
      <c r="R1033" s="220"/>
      <c r="S1033" s="220"/>
      <c r="T1033" s="220"/>
      <c r="U1033" s="220"/>
      <c r="V1033" s="220"/>
      <c r="W1033" s="220"/>
      <c r="X1033" s="220"/>
      <c r="Y1033" s="220"/>
      <c r="Z1033" s="210"/>
      <c r="AA1033" s="210"/>
      <c r="AB1033" s="210"/>
      <c r="AC1033" s="210"/>
      <c r="AD1033" s="210"/>
      <c r="AE1033" s="210"/>
      <c r="AF1033" s="210"/>
      <c r="AG1033" s="210" t="s">
        <v>395</v>
      </c>
      <c r="AH1033" s="210">
        <v>0</v>
      </c>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3" x14ac:dyDescent="0.25">
      <c r="A1034" s="217"/>
      <c r="B1034" s="218"/>
      <c r="C1034" s="265" t="s">
        <v>710</v>
      </c>
      <c r="D1034" s="257"/>
      <c r="E1034" s="258">
        <v>10.08</v>
      </c>
      <c r="F1034" s="220"/>
      <c r="G1034" s="220"/>
      <c r="H1034" s="220"/>
      <c r="I1034" s="220"/>
      <c r="J1034" s="220"/>
      <c r="K1034" s="220"/>
      <c r="L1034" s="220"/>
      <c r="M1034" s="220"/>
      <c r="N1034" s="219"/>
      <c r="O1034" s="219"/>
      <c r="P1034" s="219"/>
      <c r="Q1034" s="219"/>
      <c r="R1034" s="220"/>
      <c r="S1034" s="220"/>
      <c r="T1034" s="220"/>
      <c r="U1034" s="220"/>
      <c r="V1034" s="220"/>
      <c r="W1034" s="220"/>
      <c r="X1034" s="220"/>
      <c r="Y1034" s="220"/>
      <c r="Z1034" s="210"/>
      <c r="AA1034" s="210"/>
      <c r="AB1034" s="210"/>
      <c r="AC1034" s="210"/>
      <c r="AD1034" s="210"/>
      <c r="AE1034" s="210"/>
      <c r="AF1034" s="210"/>
      <c r="AG1034" s="210" t="s">
        <v>395</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3" x14ac:dyDescent="0.25">
      <c r="A1035" s="217"/>
      <c r="B1035" s="218"/>
      <c r="C1035" s="265" t="s">
        <v>711</v>
      </c>
      <c r="D1035" s="257"/>
      <c r="E1035" s="258">
        <v>10.5</v>
      </c>
      <c r="F1035" s="220"/>
      <c r="G1035" s="220"/>
      <c r="H1035" s="220"/>
      <c r="I1035" s="220"/>
      <c r="J1035" s="220"/>
      <c r="K1035" s="220"/>
      <c r="L1035" s="220"/>
      <c r="M1035" s="220"/>
      <c r="N1035" s="219"/>
      <c r="O1035" s="219"/>
      <c r="P1035" s="219"/>
      <c r="Q1035" s="219"/>
      <c r="R1035" s="220"/>
      <c r="S1035" s="220"/>
      <c r="T1035" s="220"/>
      <c r="U1035" s="220"/>
      <c r="V1035" s="220"/>
      <c r="W1035" s="220"/>
      <c r="X1035" s="220"/>
      <c r="Y1035" s="220"/>
      <c r="Z1035" s="210"/>
      <c r="AA1035" s="210"/>
      <c r="AB1035" s="210"/>
      <c r="AC1035" s="210"/>
      <c r="AD1035" s="210"/>
      <c r="AE1035" s="210"/>
      <c r="AF1035" s="210"/>
      <c r="AG1035" s="210" t="s">
        <v>395</v>
      </c>
      <c r="AH1035" s="210">
        <v>0</v>
      </c>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3" x14ac:dyDescent="0.25">
      <c r="A1036" s="217"/>
      <c r="B1036" s="218"/>
      <c r="C1036" s="265" t="s">
        <v>712</v>
      </c>
      <c r="D1036" s="257"/>
      <c r="E1036" s="258">
        <v>7.98</v>
      </c>
      <c r="F1036" s="220"/>
      <c r="G1036" s="220"/>
      <c r="H1036" s="220"/>
      <c r="I1036" s="220"/>
      <c r="J1036" s="220"/>
      <c r="K1036" s="220"/>
      <c r="L1036" s="220"/>
      <c r="M1036" s="220"/>
      <c r="N1036" s="219"/>
      <c r="O1036" s="219"/>
      <c r="P1036" s="219"/>
      <c r="Q1036" s="219"/>
      <c r="R1036" s="220"/>
      <c r="S1036" s="220"/>
      <c r="T1036" s="220"/>
      <c r="U1036" s="220"/>
      <c r="V1036" s="220"/>
      <c r="W1036" s="220"/>
      <c r="X1036" s="220"/>
      <c r="Y1036" s="220"/>
      <c r="Z1036" s="210"/>
      <c r="AA1036" s="210"/>
      <c r="AB1036" s="210"/>
      <c r="AC1036" s="210"/>
      <c r="AD1036" s="210"/>
      <c r="AE1036" s="210"/>
      <c r="AF1036" s="210"/>
      <c r="AG1036" s="210" t="s">
        <v>395</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3" x14ac:dyDescent="0.25">
      <c r="A1037" s="217"/>
      <c r="B1037" s="218"/>
      <c r="C1037" s="265" t="s">
        <v>713</v>
      </c>
      <c r="D1037" s="257"/>
      <c r="E1037" s="258">
        <v>9.8699999999999992</v>
      </c>
      <c r="F1037" s="220"/>
      <c r="G1037" s="220"/>
      <c r="H1037" s="220"/>
      <c r="I1037" s="220"/>
      <c r="J1037" s="220"/>
      <c r="K1037" s="220"/>
      <c r="L1037" s="220"/>
      <c r="M1037" s="220"/>
      <c r="N1037" s="219"/>
      <c r="O1037" s="219"/>
      <c r="P1037" s="219"/>
      <c r="Q1037" s="219"/>
      <c r="R1037" s="220"/>
      <c r="S1037" s="220"/>
      <c r="T1037" s="220"/>
      <c r="U1037" s="220"/>
      <c r="V1037" s="220"/>
      <c r="W1037" s="220"/>
      <c r="X1037" s="220"/>
      <c r="Y1037" s="220"/>
      <c r="Z1037" s="210"/>
      <c r="AA1037" s="210"/>
      <c r="AB1037" s="210"/>
      <c r="AC1037" s="210"/>
      <c r="AD1037" s="210"/>
      <c r="AE1037" s="210"/>
      <c r="AF1037" s="210"/>
      <c r="AG1037" s="210" t="s">
        <v>395</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3" x14ac:dyDescent="0.25">
      <c r="A1038" s="217"/>
      <c r="B1038" s="218"/>
      <c r="C1038" s="265" t="s">
        <v>714</v>
      </c>
      <c r="D1038" s="257"/>
      <c r="E1038" s="258">
        <v>2.13</v>
      </c>
      <c r="F1038" s="220"/>
      <c r="G1038" s="220"/>
      <c r="H1038" s="220"/>
      <c r="I1038" s="220"/>
      <c r="J1038" s="220"/>
      <c r="K1038" s="220"/>
      <c r="L1038" s="220"/>
      <c r="M1038" s="220"/>
      <c r="N1038" s="219"/>
      <c r="O1038" s="219"/>
      <c r="P1038" s="219"/>
      <c r="Q1038" s="219"/>
      <c r="R1038" s="220"/>
      <c r="S1038" s="220"/>
      <c r="T1038" s="220"/>
      <c r="U1038" s="220"/>
      <c r="V1038" s="220"/>
      <c r="W1038" s="220"/>
      <c r="X1038" s="220"/>
      <c r="Y1038" s="220"/>
      <c r="Z1038" s="210"/>
      <c r="AA1038" s="210"/>
      <c r="AB1038" s="210"/>
      <c r="AC1038" s="210"/>
      <c r="AD1038" s="210"/>
      <c r="AE1038" s="210"/>
      <c r="AF1038" s="210"/>
      <c r="AG1038" s="210" t="s">
        <v>395</v>
      </c>
      <c r="AH1038" s="210">
        <v>0</v>
      </c>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3" x14ac:dyDescent="0.25">
      <c r="A1039" s="217"/>
      <c r="B1039" s="218"/>
      <c r="C1039" s="265" t="s">
        <v>715</v>
      </c>
      <c r="D1039" s="257"/>
      <c r="E1039" s="258">
        <v>3.76</v>
      </c>
      <c r="F1039" s="220"/>
      <c r="G1039" s="220"/>
      <c r="H1039" s="220"/>
      <c r="I1039" s="220"/>
      <c r="J1039" s="220"/>
      <c r="K1039" s="220"/>
      <c r="L1039" s="220"/>
      <c r="M1039" s="220"/>
      <c r="N1039" s="219"/>
      <c r="O1039" s="219"/>
      <c r="P1039" s="219"/>
      <c r="Q1039" s="219"/>
      <c r="R1039" s="220"/>
      <c r="S1039" s="220"/>
      <c r="T1039" s="220"/>
      <c r="U1039" s="220"/>
      <c r="V1039" s="220"/>
      <c r="W1039" s="220"/>
      <c r="X1039" s="220"/>
      <c r="Y1039" s="220"/>
      <c r="Z1039" s="210"/>
      <c r="AA1039" s="210"/>
      <c r="AB1039" s="210"/>
      <c r="AC1039" s="210"/>
      <c r="AD1039" s="210"/>
      <c r="AE1039" s="210"/>
      <c r="AF1039" s="210"/>
      <c r="AG1039" s="210" t="s">
        <v>395</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3" x14ac:dyDescent="0.25">
      <c r="A1040" s="217"/>
      <c r="B1040" s="218"/>
      <c r="C1040" s="265" t="s">
        <v>716</v>
      </c>
      <c r="D1040" s="257"/>
      <c r="E1040" s="258">
        <v>2.44</v>
      </c>
      <c r="F1040" s="220"/>
      <c r="G1040" s="220"/>
      <c r="H1040" s="220"/>
      <c r="I1040" s="220"/>
      <c r="J1040" s="220"/>
      <c r="K1040" s="220"/>
      <c r="L1040" s="220"/>
      <c r="M1040" s="220"/>
      <c r="N1040" s="219"/>
      <c r="O1040" s="219"/>
      <c r="P1040" s="219"/>
      <c r="Q1040" s="219"/>
      <c r="R1040" s="220"/>
      <c r="S1040" s="220"/>
      <c r="T1040" s="220"/>
      <c r="U1040" s="220"/>
      <c r="V1040" s="220"/>
      <c r="W1040" s="220"/>
      <c r="X1040" s="220"/>
      <c r="Y1040" s="220"/>
      <c r="Z1040" s="210"/>
      <c r="AA1040" s="210"/>
      <c r="AB1040" s="210"/>
      <c r="AC1040" s="210"/>
      <c r="AD1040" s="210"/>
      <c r="AE1040" s="210"/>
      <c r="AF1040" s="210"/>
      <c r="AG1040" s="210" t="s">
        <v>395</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3" x14ac:dyDescent="0.25">
      <c r="A1041" s="217"/>
      <c r="B1041" s="218"/>
      <c r="C1041" s="265" t="s">
        <v>717</v>
      </c>
      <c r="D1041" s="257"/>
      <c r="E1041" s="258">
        <v>5.27</v>
      </c>
      <c r="F1041" s="220"/>
      <c r="G1041" s="220"/>
      <c r="H1041" s="220"/>
      <c r="I1041" s="220"/>
      <c r="J1041" s="220"/>
      <c r="K1041" s="220"/>
      <c r="L1041" s="220"/>
      <c r="M1041" s="220"/>
      <c r="N1041" s="219"/>
      <c r="O1041" s="219"/>
      <c r="P1041" s="219"/>
      <c r="Q1041" s="219"/>
      <c r="R1041" s="220"/>
      <c r="S1041" s="220"/>
      <c r="T1041" s="220"/>
      <c r="U1041" s="220"/>
      <c r="V1041" s="220"/>
      <c r="W1041" s="220"/>
      <c r="X1041" s="220"/>
      <c r="Y1041" s="220"/>
      <c r="Z1041" s="210"/>
      <c r="AA1041" s="210"/>
      <c r="AB1041" s="210"/>
      <c r="AC1041" s="210"/>
      <c r="AD1041" s="210"/>
      <c r="AE1041" s="210"/>
      <c r="AF1041" s="210"/>
      <c r="AG1041" s="210" t="s">
        <v>395</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1" x14ac:dyDescent="0.25">
      <c r="A1042" s="232">
        <v>187</v>
      </c>
      <c r="B1042" s="233" t="s">
        <v>1236</v>
      </c>
      <c r="C1042" s="250" t="s">
        <v>1237</v>
      </c>
      <c r="D1042" s="234" t="s">
        <v>389</v>
      </c>
      <c r="E1042" s="235">
        <v>146.01</v>
      </c>
      <c r="F1042" s="236"/>
      <c r="G1042" s="237">
        <f>ROUND(E1042*F1042,2)</f>
        <v>0</v>
      </c>
      <c r="H1042" s="236"/>
      <c r="I1042" s="237">
        <f>ROUND(E1042*H1042,2)</f>
        <v>0</v>
      </c>
      <c r="J1042" s="236"/>
      <c r="K1042" s="237">
        <f>ROUND(E1042*J1042,2)</f>
        <v>0</v>
      </c>
      <c r="L1042" s="237">
        <v>12</v>
      </c>
      <c r="M1042" s="237">
        <f>G1042*(1+L1042/100)</f>
        <v>0</v>
      </c>
      <c r="N1042" s="235">
        <v>2.0000000000000002E-5</v>
      </c>
      <c r="O1042" s="235">
        <f>ROUND(E1042*N1042,2)</f>
        <v>0</v>
      </c>
      <c r="P1042" s="235">
        <v>0</v>
      </c>
      <c r="Q1042" s="235">
        <f>ROUND(E1042*P1042,2)</f>
        <v>0</v>
      </c>
      <c r="R1042" s="237" t="s">
        <v>1204</v>
      </c>
      <c r="S1042" s="237" t="s">
        <v>292</v>
      </c>
      <c r="T1042" s="238" t="s">
        <v>439</v>
      </c>
      <c r="U1042" s="220">
        <v>0.12</v>
      </c>
      <c r="V1042" s="220">
        <f>ROUND(E1042*U1042,2)</f>
        <v>17.52</v>
      </c>
      <c r="W1042" s="220"/>
      <c r="X1042" s="220" t="s">
        <v>326</v>
      </c>
      <c r="Y1042" s="220" t="s">
        <v>295</v>
      </c>
      <c r="Z1042" s="210"/>
      <c r="AA1042" s="210"/>
      <c r="AB1042" s="210"/>
      <c r="AC1042" s="210"/>
      <c r="AD1042" s="210"/>
      <c r="AE1042" s="210"/>
      <c r="AF1042" s="210"/>
      <c r="AG1042" s="210" t="s">
        <v>692</v>
      </c>
      <c r="AH1042" s="210"/>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2" x14ac:dyDescent="0.25">
      <c r="A1043" s="217"/>
      <c r="B1043" s="218"/>
      <c r="C1043" s="265" t="s">
        <v>1210</v>
      </c>
      <c r="D1043" s="257"/>
      <c r="E1043" s="258">
        <v>20.3</v>
      </c>
      <c r="F1043" s="220"/>
      <c r="G1043" s="220"/>
      <c r="H1043" s="220"/>
      <c r="I1043" s="220"/>
      <c r="J1043" s="220"/>
      <c r="K1043" s="220"/>
      <c r="L1043" s="220"/>
      <c r="M1043" s="220"/>
      <c r="N1043" s="219"/>
      <c r="O1043" s="219"/>
      <c r="P1043" s="219"/>
      <c r="Q1043" s="219"/>
      <c r="R1043" s="220"/>
      <c r="S1043" s="220"/>
      <c r="T1043" s="220"/>
      <c r="U1043" s="220"/>
      <c r="V1043" s="220"/>
      <c r="W1043" s="220"/>
      <c r="X1043" s="220"/>
      <c r="Y1043" s="220"/>
      <c r="Z1043" s="210"/>
      <c r="AA1043" s="210"/>
      <c r="AB1043" s="210"/>
      <c r="AC1043" s="210"/>
      <c r="AD1043" s="210"/>
      <c r="AE1043" s="210"/>
      <c r="AF1043" s="210"/>
      <c r="AG1043" s="210" t="s">
        <v>395</v>
      </c>
      <c r="AH1043" s="210">
        <v>0</v>
      </c>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3" x14ac:dyDescent="0.25">
      <c r="A1044" s="217"/>
      <c r="B1044" s="218"/>
      <c r="C1044" s="265" t="s">
        <v>1211</v>
      </c>
      <c r="D1044" s="257"/>
      <c r="E1044" s="258">
        <v>-3.05</v>
      </c>
      <c r="F1044" s="220"/>
      <c r="G1044" s="220"/>
      <c r="H1044" s="220"/>
      <c r="I1044" s="220"/>
      <c r="J1044" s="220"/>
      <c r="K1044" s="220"/>
      <c r="L1044" s="220"/>
      <c r="M1044" s="220"/>
      <c r="N1044" s="219"/>
      <c r="O1044" s="219"/>
      <c r="P1044" s="219"/>
      <c r="Q1044" s="219"/>
      <c r="R1044" s="220"/>
      <c r="S1044" s="220"/>
      <c r="T1044" s="220"/>
      <c r="U1044" s="220"/>
      <c r="V1044" s="220"/>
      <c r="W1044" s="220"/>
      <c r="X1044" s="220"/>
      <c r="Y1044" s="220"/>
      <c r="Z1044" s="210"/>
      <c r="AA1044" s="210"/>
      <c r="AB1044" s="210"/>
      <c r="AC1044" s="210"/>
      <c r="AD1044" s="210"/>
      <c r="AE1044" s="210"/>
      <c r="AF1044" s="210"/>
      <c r="AG1044" s="210" t="s">
        <v>395</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3" x14ac:dyDescent="0.25">
      <c r="A1045" s="217"/>
      <c r="B1045" s="218"/>
      <c r="C1045" s="265" t="s">
        <v>1212</v>
      </c>
      <c r="D1045" s="257"/>
      <c r="E1045" s="258">
        <v>-1.8</v>
      </c>
      <c r="F1045" s="220"/>
      <c r="G1045" s="220"/>
      <c r="H1045" s="220"/>
      <c r="I1045" s="220"/>
      <c r="J1045" s="220"/>
      <c r="K1045" s="220"/>
      <c r="L1045" s="220"/>
      <c r="M1045" s="220"/>
      <c r="N1045" s="219"/>
      <c r="O1045" s="219"/>
      <c r="P1045" s="219"/>
      <c r="Q1045" s="219"/>
      <c r="R1045" s="220"/>
      <c r="S1045" s="220"/>
      <c r="T1045" s="220"/>
      <c r="U1045" s="220"/>
      <c r="V1045" s="220"/>
      <c r="W1045" s="220"/>
      <c r="X1045" s="220"/>
      <c r="Y1045" s="220"/>
      <c r="Z1045" s="210"/>
      <c r="AA1045" s="210"/>
      <c r="AB1045" s="210"/>
      <c r="AC1045" s="210"/>
      <c r="AD1045" s="210"/>
      <c r="AE1045" s="210"/>
      <c r="AF1045" s="210"/>
      <c r="AG1045" s="210" t="s">
        <v>395</v>
      </c>
      <c r="AH1045" s="210">
        <v>0</v>
      </c>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3" x14ac:dyDescent="0.25">
      <c r="A1046" s="217"/>
      <c r="B1046" s="218"/>
      <c r="C1046" s="265" t="s">
        <v>1213</v>
      </c>
      <c r="D1046" s="257"/>
      <c r="E1046" s="258">
        <v>-1.6</v>
      </c>
      <c r="F1046" s="220"/>
      <c r="G1046" s="220"/>
      <c r="H1046" s="220"/>
      <c r="I1046" s="220"/>
      <c r="J1046" s="220"/>
      <c r="K1046" s="220"/>
      <c r="L1046" s="220"/>
      <c r="M1046" s="220"/>
      <c r="N1046" s="219"/>
      <c r="O1046" s="219"/>
      <c r="P1046" s="219"/>
      <c r="Q1046" s="219"/>
      <c r="R1046" s="220"/>
      <c r="S1046" s="220"/>
      <c r="T1046" s="220"/>
      <c r="U1046" s="220"/>
      <c r="V1046" s="220"/>
      <c r="W1046" s="220"/>
      <c r="X1046" s="220"/>
      <c r="Y1046" s="220"/>
      <c r="Z1046" s="210"/>
      <c r="AA1046" s="210"/>
      <c r="AB1046" s="210"/>
      <c r="AC1046" s="210"/>
      <c r="AD1046" s="210"/>
      <c r="AE1046" s="210"/>
      <c r="AF1046" s="210"/>
      <c r="AG1046" s="210" t="s">
        <v>395</v>
      </c>
      <c r="AH1046" s="210">
        <v>0</v>
      </c>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3" x14ac:dyDescent="0.25">
      <c r="A1047" s="217"/>
      <c r="B1047" s="218"/>
      <c r="C1047" s="265" t="s">
        <v>1214</v>
      </c>
      <c r="D1047" s="257"/>
      <c r="E1047" s="258">
        <v>1.2</v>
      </c>
      <c r="F1047" s="220"/>
      <c r="G1047" s="220"/>
      <c r="H1047" s="220"/>
      <c r="I1047" s="220"/>
      <c r="J1047" s="220"/>
      <c r="K1047" s="220"/>
      <c r="L1047" s="220"/>
      <c r="M1047" s="220"/>
      <c r="N1047" s="219"/>
      <c r="O1047" s="219"/>
      <c r="P1047" s="219"/>
      <c r="Q1047" s="219"/>
      <c r="R1047" s="220"/>
      <c r="S1047" s="220"/>
      <c r="T1047" s="220"/>
      <c r="U1047" s="220"/>
      <c r="V1047" s="220"/>
      <c r="W1047" s="220"/>
      <c r="X1047" s="220"/>
      <c r="Y1047" s="220"/>
      <c r="Z1047" s="210"/>
      <c r="AA1047" s="210"/>
      <c r="AB1047" s="210"/>
      <c r="AC1047" s="210"/>
      <c r="AD1047" s="210"/>
      <c r="AE1047" s="210"/>
      <c r="AF1047" s="210"/>
      <c r="AG1047" s="210" t="s">
        <v>395</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3" x14ac:dyDescent="0.25">
      <c r="A1048" s="217"/>
      <c r="B1048" s="218"/>
      <c r="C1048" s="265" t="s">
        <v>1238</v>
      </c>
      <c r="D1048" s="257"/>
      <c r="E1048" s="258">
        <v>8.1</v>
      </c>
      <c r="F1048" s="220"/>
      <c r="G1048" s="220"/>
      <c r="H1048" s="220"/>
      <c r="I1048" s="220"/>
      <c r="J1048" s="220"/>
      <c r="K1048" s="220"/>
      <c r="L1048" s="220"/>
      <c r="M1048" s="220"/>
      <c r="N1048" s="219"/>
      <c r="O1048" s="219"/>
      <c r="P1048" s="219"/>
      <c r="Q1048" s="219"/>
      <c r="R1048" s="220"/>
      <c r="S1048" s="220"/>
      <c r="T1048" s="220"/>
      <c r="U1048" s="220"/>
      <c r="V1048" s="220"/>
      <c r="W1048" s="220"/>
      <c r="X1048" s="220"/>
      <c r="Y1048" s="220"/>
      <c r="Z1048" s="210"/>
      <c r="AA1048" s="210"/>
      <c r="AB1048" s="210"/>
      <c r="AC1048" s="210"/>
      <c r="AD1048" s="210"/>
      <c r="AE1048" s="210"/>
      <c r="AF1048" s="210"/>
      <c r="AG1048" s="210" t="s">
        <v>395</v>
      </c>
      <c r="AH1048" s="210">
        <v>0</v>
      </c>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3" x14ac:dyDescent="0.25">
      <c r="A1049" s="217"/>
      <c r="B1049" s="218"/>
      <c r="C1049" s="265" t="s">
        <v>1226</v>
      </c>
      <c r="D1049" s="257"/>
      <c r="E1049" s="258">
        <v>-0.9</v>
      </c>
      <c r="F1049" s="220"/>
      <c r="G1049" s="220"/>
      <c r="H1049" s="220"/>
      <c r="I1049" s="220"/>
      <c r="J1049" s="220"/>
      <c r="K1049" s="220"/>
      <c r="L1049" s="220"/>
      <c r="M1049" s="220"/>
      <c r="N1049" s="219"/>
      <c r="O1049" s="219"/>
      <c r="P1049" s="219"/>
      <c r="Q1049" s="219"/>
      <c r="R1049" s="220"/>
      <c r="S1049" s="220"/>
      <c r="T1049" s="220"/>
      <c r="U1049" s="220"/>
      <c r="V1049" s="220"/>
      <c r="W1049" s="220"/>
      <c r="X1049" s="220"/>
      <c r="Y1049" s="220"/>
      <c r="Z1049" s="210"/>
      <c r="AA1049" s="210"/>
      <c r="AB1049" s="210"/>
      <c r="AC1049" s="210"/>
      <c r="AD1049" s="210"/>
      <c r="AE1049" s="210"/>
      <c r="AF1049" s="210"/>
      <c r="AG1049" s="210" t="s">
        <v>395</v>
      </c>
      <c r="AH1049" s="210">
        <v>0</v>
      </c>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3" x14ac:dyDescent="0.25">
      <c r="A1050" s="217"/>
      <c r="B1050" s="218"/>
      <c r="C1050" s="265" t="s">
        <v>1215</v>
      </c>
      <c r="D1050" s="257"/>
      <c r="E1050" s="258">
        <v>21.8</v>
      </c>
      <c r="F1050" s="220"/>
      <c r="G1050" s="220"/>
      <c r="H1050" s="220"/>
      <c r="I1050" s="220"/>
      <c r="J1050" s="220"/>
      <c r="K1050" s="220"/>
      <c r="L1050" s="220"/>
      <c r="M1050" s="220"/>
      <c r="N1050" s="219"/>
      <c r="O1050" s="219"/>
      <c r="P1050" s="219"/>
      <c r="Q1050" s="219"/>
      <c r="R1050" s="220"/>
      <c r="S1050" s="220"/>
      <c r="T1050" s="220"/>
      <c r="U1050" s="220"/>
      <c r="V1050" s="220"/>
      <c r="W1050" s="220"/>
      <c r="X1050" s="220"/>
      <c r="Y1050" s="220"/>
      <c r="Z1050" s="210"/>
      <c r="AA1050" s="210"/>
      <c r="AB1050" s="210"/>
      <c r="AC1050" s="210"/>
      <c r="AD1050" s="210"/>
      <c r="AE1050" s="210"/>
      <c r="AF1050" s="210"/>
      <c r="AG1050" s="210" t="s">
        <v>395</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3" x14ac:dyDescent="0.25">
      <c r="A1051" s="217"/>
      <c r="B1051" s="218"/>
      <c r="C1051" s="265" t="s">
        <v>1216</v>
      </c>
      <c r="D1051" s="257"/>
      <c r="E1051" s="258">
        <v>-2.6</v>
      </c>
      <c r="F1051" s="220"/>
      <c r="G1051" s="220"/>
      <c r="H1051" s="220"/>
      <c r="I1051" s="220"/>
      <c r="J1051" s="220"/>
      <c r="K1051" s="220"/>
      <c r="L1051" s="220"/>
      <c r="M1051" s="220"/>
      <c r="N1051" s="219"/>
      <c r="O1051" s="219"/>
      <c r="P1051" s="219"/>
      <c r="Q1051" s="219"/>
      <c r="R1051" s="220"/>
      <c r="S1051" s="220"/>
      <c r="T1051" s="220"/>
      <c r="U1051" s="220"/>
      <c r="V1051" s="220"/>
      <c r="W1051" s="220"/>
      <c r="X1051" s="220"/>
      <c r="Y1051" s="220"/>
      <c r="Z1051" s="210"/>
      <c r="AA1051" s="210"/>
      <c r="AB1051" s="210"/>
      <c r="AC1051" s="210"/>
      <c r="AD1051" s="210"/>
      <c r="AE1051" s="210"/>
      <c r="AF1051" s="210"/>
      <c r="AG1051" s="210" t="s">
        <v>395</v>
      </c>
      <c r="AH1051" s="210">
        <v>0</v>
      </c>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3" x14ac:dyDescent="0.25">
      <c r="A1052" s="217"/>
      <c r="B1052" s="218"/>
      <c r="C1052" s="265" t="s">
        <v>1217</v>
      </c>
      <c r="D1052" s="257"/>
      <c r="E1052" s="258">
        <v>-5.4</v>
      </c>
      <c r="F1052" s="220"/>
      <c r="G1052" s="220"/>
      <c r="H1052" s="220"/>
      <c r="I1052" s="220"/>
      <c r="J1052" s="220"/>
      <c r="K1052" s="220"/>
      <c r="L1052" s="220"/>
      <c r="M1052" s="220"/>
      <c r="N1052" s="219"/>
      <c r="O1052" s="219"/>
      <c r="P1052" s="219"/>
      <c r="Q1052" s="219"/>
      <c r="R1052" s="220"/>
      <c r="S1052" s="220"/>
      <c r="T1052" s="220"/>
      <c r="U1052" s="220"/>
      <c r="V1052" s="220"/>
      <c r="W1052" s="220"/>
      <c r="X1052" s="220"/>
      <c r="Y1052" s="220"/>
      <c r="Z1052" s="210"/>
      <c r="AA1052" s="210"/>
      <c r="AB1052" s="210"/>
      <c r="AC1052" s="210"/>
      <c r="AD1052" s="210"/>
      <c r="AE1052" s="210"/>
      <c r="AF1052" s="210"/>
      <c r="AG1052" s="210" t="s">
        <v>395</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3" x14ac:dyDescent="0.25">
      <c r="A1053" s="217"/>
      <c r="B1053" s="218"/>
      <c r="C1053" s="265" t="s">
        <v>1213</v>
      </c>
      <c r="D1053" s="257"/>
      <c r="E1053" s="258">
        <v>-1.6</v>
      </c>
      <c r="F1053" s="220"/>
      <c r="G1053" s="220"/>
      <c r="H1053" s="220"/>
      <c r="I1053" s="220"/>
      <c r="J1053" s="220"/>
      <c r="K1053" s="220"/>
      <c r="L1053" s="220"/>
      <c r="M1053" s="220"/>
      <c r="N1053" s="219"/>
      <c r="O1053" s="219"/>
      <c r="P1053" s="219"/>
      <c r="Q1053" s="219"/>
      <c r="R1053" s="220"/>
      <c r="S1053" s="220"/>
      <c r="T1053" s="220"/>
      <c r="U1053" s="220"/>
      <c r="V1053" s="220"/>
      <c r="W1053" s="220"/>
      <c r="X1053" s="220"/>
      <c r="Y1053" s="220"/>
      <c r="Z1053" s="210"/>
      <c r="AA1053" s="210"/>
      <c r="AB1053" s="210"/>
      <c r="AC1053" s="210"/>
      <c r="AD1053" s="210"/>
      <c r="AE1053" s="210"/>
      <c r="AF1053" s="210"/>
      <c r="AG1053" s="210" t="s">
        <v>395</v>
      </c>
      <c r="AH1053" s="210">
        <v>0</v>
      </c>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3" x14ac:dyDescent="0.25">
      <c r="A1054" s="217"/>
      <c r="B1054" s="218"/>
      <c r="C1054" s="265" t="s">
        <v>1218</v>
      </c>
      <c r="D1054" s="257"/>
      <c r="E1054" s="258">
        <v>-4.0999999999999996</v>
      </c>
      <c r="F1054" s="220"/>
      <c r="G1054" s="220"/>
      <c r="H1054" s="220"/>
      <c r="I1054" s="220"/>
      <c r="J1054" s="220"/>
      <c r="K1054" s="220"/>
      <c r="L1054" s="220"/>
      <c r="M1054" s="220"/>
      <c r="N1054" s="219"/>
      <c r="O1054" s="219"/>
      <c r="P1054" s="219"/>
      <c r="Q1054" s="219"/>
      <c r="R1054" s="220"/>
      <c r="S1054" s="220"/>
      <c r="T1054" s="220"/>
      <c r="U1054" s="220"/>
      <c r="V1054" s="220"/>
      <c r="W1054" s="220"/>
      <c r="X1054" s="220"/>
      <c r="Y1054" s="220"/>
      <c r="Z1054" s="210"/>
      <c r="AA1054" s="210"/>
      <c r="AB1054" s="210"/>
      <c r="AC1054" s="210"/>
      <c r="AD1054" s="210"/>
      <c r="AE1054" s="210"/>
      <c r="AF1054" s="210"/>
      <c r="AG1054" s="210" t="s">
        <v>395</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3" x14ac:dyDescent="0.25">
      <c r="A1055" s="217"/>
      <c r="B1055" s="218"/>
      <c r="C1055" s="265" t="s">
        <v>1219</v>
      </c>
      <c r="D1055" s="257"/>
      <c r="E1055" s="258">
        <v>6.7</v>
      </c>
      <c r="F1055" s="220"/>
      <c r="G1055" s="220"/>
      <c r="H1055" s="220"/>
      <c r="I1055" s="220"/>
      <c r="J1055" s="220"/>
      <c r="K1055" s="220"/>
      <c r="L1055" s="220"/>
      <c r="M1055" s="220"/>
      <c r="N1055" s="219"/>
      <c r="O1055" s="219"/>
      <c r="P1055" s="219"/>
      <c r="Q1055" s="219"/>
      <c r="R1055" s="220"/>
      <c r="S1055" s="220"/>
      <c r="T1055" s="220"/>
      <c r="U1055" s="220"/>
      <c r="V1055" s="220"/>
      <c r="W1055" s="220"/>
      <c r="X1055" s="220"/>
      <c r="Y1055" s="220"/>
      <c r="Z1055" s="210"/>
      <c r="AA1055" s="210"/>
      <c r="AB1055" s="210"/>
      <c r="AC1055" s="210"/>
      <c r="AD1055" s="210"/>
      <c r="AE1055" s="210"/>
      <c r="AF1055" s="210"/>
      <c r="AG1055" s="210" t="s">
        <v>395</v>
      </c>
      <c r="AH1055" s="210">
        <v>0</v>
      </c>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3" x14ac:dyDescent="0.25">
      <c r="A1056" s="217"/>
      <c r="B1056" s="218"/>
      <c r="C1056" s="265" t="s">
        <v>1220</v>
      </c>
      <c r="D1056" s="257"/>
      <c r="E1056" s="258">
        <v>-2.4</v>
      </c>
      <c r="F1056" s="220"/>
      <c r="G1056" s="220"/>
      <c r="H1056" s="220"/>
      <c r="I1056" s="220"/>
      <c r="J1056" s="220"/>
      <c r="K1056" s="220"/>
      <c r="L1056" s="220"/>
      <c r="M1056" s="220"/>
      <c r="N1056" s="219"/>
      <c r="O1056" s="219"/>
      <c r="P1056" s="219"/>
      <c r="Q1056" s="219"/>
      <c r="R1056" s="220"/>
      <c r="S1056" s="220"/>
      <c r="T1056" s="220"/>
      <c r="U1056" s="220"/>
      <c r="V1056" s="220"/>
      <c r="W1056" s="220"/>
      <c r="X1056" s="220"/>
      <c r="Y1056" s="220"/>
      <c r="Z1056" s="210"/>
      <c r="AA1056" s="210"/>
      <c r="AB1056" s="210"/>
      <c r="AC1056" s="210"/>
      <c r="AD1056" s="210"/>
      <c r="AE1056" s="210"/>
      <c r="AF1056" s="210"/>
      <c r="AG1056" s="210" t="s">
        <v>395</v>
      </c>
      <c r="AH1056" s="210">
        <v>0</v>
      </c>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3" x14ac:dyDescent="0.25">
      <c r="A1057" s="217"/>
      <c r="B1057" s="218"/>
      <c r="C1057" s="265" t="s">
        <v>1221</v>
      </c>
      <c r="D1057" s="257"/>
      <c r="E1057" s="258">
        <v>0.9</v>
      </c>
      <c r="F1057" s="220"/>
      <c r="G1057" s="220"/>
      <c r="H1057" s="220"/>
      <c r="I1057" s="220"/>
      <c r="J1057" s="220"/>
      <c r="K1057" s="220"/>
      <c r="L1057" s="220"/>
      <c r="M1057" s="220"/>
      <c r="N1057" s="219"/>
      <c r="O1057" s="219"/>
      <c r="P1057" s="219"/>
      <c r="Q1057" s="219"/>
      <c r="R1057" s="220"/>
      <c r="S1057" s="220"/>
      <c r="T1057" s="220"/>
      <c r="U1057" s="220"/>
      <c r="V1057" s="220"/>
      <c r="W1057" s="220"/>
      <c r="X1057" s="220"/>
      <c r="Y1057" s="220"/>
      <c r="Z1057" s="210"/>
      <c r="AA1057" s="210"/>
      <c r="AB1057" s="210"/>
      <c r="AC1057" s="210"/>
      <c r="AD1057" s="210"/>
      <c r="AE1057" s="210"/>
      <c r="AF1057" s="210"/>
      <c r="AG1057" s="210" t="s">
        <v>395</v>
      </c>
      <c r="AH1057" s="210">
        <v>0</v>
      </c>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3" x14ac:dyDescent="0.25">
      <c r="A1058" s="217"/>
      <c r="B1058" s="218"/>
      <c r="C1058" s="265" t="s">
        <v>1239</v>
      </c>
      <c r="D1058" s="257"/>
      <c r="E1058" s="258">
        <v>11.1</v>
      </c>
      <c r="F1058" s="220"/>
      <c r="G1058" s="220"/>
      <c r="H1058" s="220"/>
      <c r="I1058" s="220"/>
      <c r="J1058" s="220"/>
      <c r="K1058" s="220"/>
      <c r="L1058" s="220"/>
      <c r="M1058" s="220"/>
      <c r="N1058" s="219"/>
      <c r="O1058" s="219"/>
      <c r="P1058" s="219"/>
      <c r="Q1058" s="219"/>
      <c r="R1058" s="220"/>
      <c r="S1058" s="220"/>
      <c r="T1058" s="220"/>
      <c r="U1058" s="220"/>
      <c r="V1058" s="220"/>
      <c r="W1058" s="220"/>
      <c r="X1058" s="220"/>
      <c r="Y1058" s="220"/>
      <c r="Z1058" s="210"/>
      <c r="AA1058" s="210"/>
      <c r="AB1058" s="210"/>
      <c r="AC1058" s="210"/>
      <c r="AD1058" s="210"/>
      <c r="AE1058" s="210"/>
      <c r="AF1058" s="210"/>
      <c r="AG1058" s="210" t="s">
        <v>395</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3" x14ac:dyDescent="0.25">
      <c r="A1059" s="217"/>
      <c r="B1059" s="218"/>
      <c r="C1059" s="265" t="s">
        <v>1240</v>
      </c>
      <c r="D1059" s="257"/>
      <c r="E1059" s="258">
        <v>-1.6</v>
      </c>
      <c r="F1059" s="220"/>
      <c r="G1059" s="220"/>
      <c r="H1059" s="220"/>
      <c r="I1059" s="220"/>
      <c r="J1059" s="220"/>
      <c r="K1059" s="220"/>
      <c r="L1059" s="220"/>
      <c r="M1059" s="220"/>
      <c r="N1059" s="219"/>
      <c r="O1059" s="219"/>
      <c r="P1059" s="219"/>
      <c r="Q1059" s="219"/>
      <c r="R1059" s="220"/>
      <c r="S1059" s="220"/>
      <c r="T1059" s="220"/>
      <c r="U1059" s="220"/>
      <c r="V1059" s="220"/>
      <c r="W1059" s="220"/>
      <c r="X1059" s="220"/>
      <c r="Y1059" s="220"/>
      <c r="Z1059" s="210"/>
      <c r="AA1059" s="210"/>
      <c r="AB1059" s="210"/>
      <c r="AC1059" s="210"/>
      <c r="AD1059" s="210"/>
      <c r="AE1059" s="210"/>
      <c r="AF1059" s="210"/>
      <c r="AG1059" s="210" t="s">
        <v>395</v>
      </c>
      <c r="AH1059" s="210">
        <v>0</v>
      </c>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3" x14ac:dyDescent="0.25">
      <c r="A1060" s="217"/>
      <c r="B1060" s="218"/>
      <c r="C1060" s="265" t="s">
        <v>1241</v>
      </c>
      <c r="D1060" s="257"/>
      <c r="E1060" s="258">
        <v>0.6</v>
      </c>
      <c r="F1060" s="220"/>
      <c r="G1060" s="220"/>
      <c r="H1060" s="220"/>
      <c r="I1060" s="220"/>
      <c r="J1060" s="220"/>
      <c r="K1060" s="220"/>
      <c r="L1060" s="220"/>
      <c r="M1060" s="220"/>
      <c r="N1060" s="219"/>
      <c r="O1060" s="219"/>
      <c r="P1060" s="219"/>
      <c r="Q1060" s="219"/>
      <c r="R1060" s="220"/>
      <c r="S1060" s="220"/>
      <c r="T1060" s="220"/>
      <c r="U1060" s="220"/>
      <c r="V1060" s="220"/>
      <c r="W1060" s="220"/>
      <c r="X1060" s="220"/>
      <c r="Y1060" s="220"/>
      <c r="Z1060" s="210"/>
      <c r="AA1060" s="210"/>
      <c r="AB1060" s="210"/>
      <c r="AC1060" s="210"/>
      <c r="AD1060" s="210"/>
      <c r="AE1060" s="210"/>
      <c r="AF1060" s="210"/>
      <c r="AG1060" s="210" t="s">
        <v>395</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3" x14ac:dyDescent="0.25">
      <c r="A1061" s="217"/>
      <c r="B1061" s="218"/>
      <c r="C1061" s="265" t="s">
        <v>1242</v>
      </c>
      <c r="D1061" s="257"/>
      <c r="E1061" s="258">
        <v>12</v>
      </c>
      <c r="F1061" s="220"/>
      <c r="G1061" s="220"/>
      <c r="H1061" s="220"/>
      <c r="I1061" s="220"/>
      <c r="J1061" s="220"/>
      <c r="K1061" s="220"/>
      <c r="L1061" s="220"/>
      <c r="M1061" s="220"/>
      <c r="N1061" s="219"/>
      <c r="O1061" s="219"/>
      <c r="P1061" s="219"/>
      <c r="Q1061" s="219"/>
      <c r="R1061" s="220"/>
      <c r="S1061" s="220"/>
      <c r="T1061" s="220"/>
      <c r="U1061" s="220"/>
      <c r="V1061" s="220"/>
      <c r="W1061" s="220"/>
      <c r="X1061" s="220"/>
      <c r="Y1061" s="220"/>
      <c r="Z1061" s="210"/>
      <c r="AA1061" s="210"/>
      <c r="AB1061" s="210"/>
      <c r="AC1061" s="210"/>
      <c r="AD1061" s="210"/>
      <c r="AE1061" s="210"/>
      <c r="AF1061" s="210"/>
      <c r="AG1061" s="210" t="s">
        <v>395</v>
      </c>
      <c r="AH1061" s="210">
        <v>0</v>
      </c>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3" x14ac:dyDescent="0.25">
      <c r="A1062" s="217"/>
      <c r="B1062" s="218"/>
      <c r="C1062" s="265" t="s">
        <v>1228</v>
      </c>
      <c r="D1062" s="257"/>
      <c r="E1062" s="258">
        <v>-0.8</v>
      </c>
      <c r="F1062" s="220"/>
      <c r="G1062" s="220"/>
      <c r="H1062" s="220"/>
      <c r="I1062" s="220"/>
      <c r="J1062" s="220"/>
      <c r="K1062" s="220"/>
      <c r="L1062" s="220"/>
      <c r="M1062" s="220"/>
      <c r="N1062" s="219"/>
      <c r="O1062" s="219"/>
      <c r="P1062" s="219"/>
      <c r="Q1062" s="219"/>
      <c r="R1062" s="220"/>
      <c r="S1062" s="220"/>
      <c r="T1062" s="220"/>
      <c r="U1062" s="220"/>
      <c r="V1062" s="220"/>
      <c r="W1062" s="220"/>
      <c r="X1062" s="220"/>
      <c r="Y1062" s="220"/>
      <c r="Z1062" s="210"/>
      <c r="AA1062" s="210"/>
      <c r="AB1062" s="210"/>
      <c r="AC1062" s="210"/>
      <c r="AD1062" s="210"/>
      <c r="AE1062" s="210"/>
      <c r="AF1062" s="210"/>
      <c r="AG1062" s="210" t="s">
        <v>395</v>
      </c>
      <c r="AH1062" s="210">
        <v>0</v>
      </c>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3" x14ac:dyDescent="0.25">
      <c r="A1063" s="217"/>
      <c r="B1063" s="218"/>
      <c r="C1063" s="265" t="s">
        <v>1222</v>
      </c>
      <c r="D1063" s="257"/>
      <c r="E1063" s="258">
        <v>13</v>
      </c>
      <c r="F1063" s="220"/>
      <c r="G1063" s="220"/>
      <c r="H1063" s="220"/>
      <c r="I1063" s="220"/>
      <c r="J1063" s="220"/>
      <c r="K1063" s="220"/>
      <c r="L1063" s="220"/>
      <c r="M1063" s="220"/>
      <c r="N1063" s="219"/>
      <c r="O1063" s="219"/>
      <c r="P1063" s="219"/>
      <c r="Q1063" s="219"/>
      <c r="R1063" s="220"/>
      <c r="S1063" s="220"/>
      <c r="T1063" s="220"/>
      <c r="U1063" s="220"/>
      <c r="V1063" s="220"/>
      <c r="W1063" s="220"/>
      <c r="X1063" s="220"/>
      <c r="Y1063" s="220"/>
      <c r="Z1063" s="210"/>
      <c r="AA1063" s="210"/>
      <c r="AB1063" s="210"/>
      <c r="AC1063" s="210"/>
      <c r="AD1063" s="210"/>
      <c r="AE1063" s="210"/>
      <c r="AF1063" s="210"/>
      <c r="AG1063" s="210" t="s">
        <v>395</v>
      </c>
      <c r="AH1063" s="210">
        <v>0</v>
      </c>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3" x14ac:dyDescent="0.25">
      <c r="A1064" s="217"/>
      <c r="B1064" s="218"/>
      <c r="C1064" s="265" t="s">
        <v>1223</v>
      </c>
      <c r="D1064" s="257"/>
      <c r="E1064" s="258">
        <v>-1.1000000000000001</v>
      </c>
      <c r="F1064" s="220"/>
      <c r="G1064" s="220"/>
      <c r="H1064" s="220"/>
      <c r="I1064" s="220"/>
      <c r="J1064" s="220"/>
      <c r="K1064" s="220"/>
      <c r="L1064" s="220"/>
      <c r="M1064" s="220"/>
      <c r="N1064" s="219"/>
      <c r="O1064" s="219"/>
      <c r="P1064" s="219"/>
      <c r="Q1064" s="219"/>
      <c r="R1064" s="220"/>
      <c r="S1064" s="220"/>
      <c r="T1064" s="220"/>
      <c r="U1064" s="220"/>
      <c r="V1064" s="220"/>
      <c r="W1064" s="220"/>
      <c r="X1064" s="220"/>
      <c r="Y1064" s="220"/>
      <c r="Z1064" s="210"/>
      <c r="AA1064" s="210"/>
      <c r="AB1064" s="210"/>
      <c r="AC1064" s="210"/>
      <c r="AD1064" s="210"/>
      <c r="AE1064" s="210"/>
      <c r="AF1064" s="210"/>
      <c r="AG1064" s="210" t="s">
        <v>395</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3" x14ac:dyDescent="0.25">
      <c r="A1065" s="217"/>
      <c r="B1065" s="218"/>
      <c r="C1065" s="265" t="s">
        <v>1224</v>
      </c>
      <c r="D1065" s="257"/>
      <c r="E1065" s="258">
        <v>0.4</v>
      </c>
      <c r="F1065" s="220"/>
      <c r="G1065" s="220"/>
      <c r="H1065" s="220"/>
      <c r="I1065" s="220"/>
      <c r="J1065" s="220"/>
      <c r="K1065" s="220"/>
      <c r="L1065" s="220"/>
      <c r="M1065" s="220"/>
      <c r="N1065" s="219"/>
      <c r="O1065" s="219"/>
      <c r="P1065" s="219"/>
      <c r="Q1065" s="219"/>
      <c r="R1065" s="220"/>
      <c r="S1065" s="220"/>
      <c r="T1065" s="220"/>
      <c r="U1065" s="220"/>
      <c r="V1065" s="220"/>
      <c r="W1065" s="220"/>
      <c r="X1065" s="220"/>
      <c r="Y1065" s="220"/>
      <c r="Z1065" s="210"/>
      <c r="AA1065" s="210"/>
      <c r="AB1065" s="210"/>
      <c r="AC1065" s="210"/>
      <c r="AD1065" s="210"/>
      <c r="AE1065" s="210"/>
      <c r="AF1065" s="210"/>
      <c r="AG1065" s="210" t="s">
        <v>395</v>
      </c>
      <c r="AH1065" s="210">
        <v>0</v>
      </c>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3" x14ac:dyDescent="0.25">
      <c r="A1066" s="217"/>
      <c r="B1066" s="218"/>
      <c r="C1066" s="265" t="s">
        <v>1225</v>
      </c>
      <c r="D1066" s="257"/>
      <c r="E1066" s="258">
        <v>13.2</v>
      </c>
      <c r="F1066" s="220"/>
      <c r="G1066" s="220"/>
      <c r="H1066" s="220"/>
      <c r="I1066" s="220"/>
      <c r="J1066" s="220"/>
      <c r="K1066" s="220"/>
      <c r="L1066" s="220"/>
      <c r="M1066" s="220"/>
      <c r="N1066" s="219"/>
      <c r="O1066" s="219"/>
      <c r="P1066" s="219"/>
      <c r="Q1066" s="219"/>
      <c r="R1066" s="220"/>
      <c r="S1066" s="220"/>
      <c r="T1066" s="220"/>
      <c r="U1066" s="220"/>
      <c r="V1066" s="220"/>
      <c r="W1066" s="220"/>
      <c r="X1066" s="220"/>
      <c r="Y1066" s="220"/>
      <c r="Z1066" s="210"/>
      <c r="AA1066" s="210"/>
      <c r="AB1066" s="210"/>
      <c r="AC1066" s="210"/>
      <c r="AD1066" s="210"/>
      <c r="AE1066" s="210"/>
      <c r="AF1066" s="210"/>
      <c r="AG1066" s="210" t="s">
        <v>395</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3" x14ac:dyDescent="0.25">
      <c r="A1067" s="217"/>
      <c r="B1067" s="218"/>
      <c r="C1067" s="265" t="s">
        <v>1226</v>
      </c>
      <c r="D1067" s="257"/>
      <c r="E1067" s="258">
        <v>-0.9</v>
      </c>
      <c r="F1067" s="220"/>
      <c r="G1067" s="220"/>
      <c r="H1067" s="220"/>
      <c r="I1067" s="220"/>
      <c r="J1067" s="220"/>
      <c r="K1067" s="220"/>
      <c r="L1067" s="220"/>
      <c r="M1067" s="220"/>
      <c r="N1067" s="219"/>
      <c r="O1067" s="219"/>
      <c r="P1067" s="219"/>
      <c r="Q1067" s="219"/>
      <c r="R1067" s="220"/>
      <c r="S1067" s="220"/>
      <c r="T1067" s="220"/>
      <c r="U1067" s="220"/>
      <c r="V1067" s="220"/>
      <c r="W1067" s="220"/>
      <c r="X1067" s="220"/>
      <c r="Y1067" s="220"/>
      <c r="Z1067" s="210"/>
      <c r="AA1067" s="210"/>
      <c r="AB1067" s="210"/>
      <c r="AC1067" s="210"/>
      <c r="AD1067" s="210"/>
      <c r="AE1067" s="210"/>
      <c r="AF1067" s="210"/>
      <c r="AG1067" s="210" t="s">
        <v>395</v>
      </c>
      <c r="AH1067" s="210">
        <v>0</v>
      </c>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3" x14ac:dyDescent="0.25">
      <c r="A1068" s="217"/>
      <c r="B1068" s="218"/>
      <c r="C1068" s="265" t="s">
        <v>1223</v>
      </c>
      <c r="D1068" s="257"/>
      <c r="E1068" s="258">
        <v>-1.1000000000000001</v>
      </c>
      <c r="F1068" s="220"/>
      <c r="G1068" s="220"/>
      <c r="H1068" s="220"/>
      <c r="I1068" s="220"/>
      <c r="J1068" s="220"/>
      <c r="K1068" s="220"/>
      <c r="L1068" s="220"/>
      <c r="M1068" s="220"/>
      <c r="N1068" s="219"/>
      <c r="O1068" s="219"/>
      <c r="P1068" s="219"/>
      <c r="Q1068" s="219"/>
      <c r="R1068" s="220"/>
      <c r="S1068" s="220"/>
      <c r="T1068" s="220"/>
      <c r="U1068" s="220"/>
      <c r="V1068" s="220"/>
      <c r="W1068" s="220"/>
      <c r="X1068" s="220"/>
      <c r="Y1068" s="220"/>
      <c r="Z1068" s="210"/>
      <c r="AA1068" s="210"/>
      <c r="AB1068" s="210"/>
      <c r="AC1068" s="210"/>
      <c r="AD1068" s="210"/>
      <c r="AE1068" s="210"/>
      <c r="AF1068" s="210"/>
      <c r="AG1068" s="210" t="s">
        <v>395</v>
      </c>
      <c r="AH1068" s="210">
        <v>0</v>
      </c>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3" x14ac:dyDescent="0.25">
      <c r="A1069" s="217"/>
      <c r="B1069" s="218"/>
      <c r="C1069" s="265" t="s">
        <v>1224</v>
      </c>
      <c r="D1069" s="257"/>
      <c r="E1069" s="258">
        <v>0.4</v>
      </c>
      <c r="F1069" s="220"/>
      <c r="G1069" s="220"/>
      <c r="H1069" s="220"/>
      <c r="I1069" s="220"/>
      <c r="J1069" s="220"/>
      <c r="K1069" s="220"/>
      <c r="L1069" s="220"/>
      <c r="M1069" s="220"/>
      <c r="N1069" s="219"/>
      <c r="O1069" s="219"/>
      <c r="P1069" s="219"/>
      <c r="Q1069" s="219"/>
      <c r="R1069" s="220"/>
      <c r="S1069" s="220"/>
      <c r="T1069" s="220"/>
      <c r="U1069" s="220"/>
      <c r="V1069" s="220"/>
      <c r="W1069" s="220"/>
      <c r="X1069" s="220"/>
      <c r="Y1069" s="220"/>
      <c r="Z1069" s="210"/>
      <c r="AA1069" s="210"/>
      <c r="AB1069" s="210"/>
      <c r="AC1069" s="210"/>
      <c r="AD1069" s="210"/>
      <c r="AE1069" s="210"/>
      <c r="AF1069" s="210"/>
      <c r="AG1069" s="210" t="s">
        <v>395</v>
      </c>
      <c r="AH1069" s="210">
        <v>0</v>
      </c>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3" x14ac:dyDescent="0.25">
      <c r="A1070" s="217"/>
      <c r="B1070" s="218"/>
      <c r="C1070" s="265" t="s">
        <v>1227</v>
      </c>
      <c r="D1070" s="257"/>
      <c r="E1070" s="258">
        <v>13.4</v>
      </c>
      <c r="F1070" s="220"/>
      <c r="G1070" s="220"/>
      <c r="H1070" s="220"/>
      <c r="I1070" s="220"/>
      <c r="J1070" s="220"/>
      <c r="K1070" s="220"/>
      <c r="L1070" s="220"/>
      <c r="M1070" s="220"/>
      <c r="N1070" s="219"/>
      <c r="O1070" s="219"/>
      <c r="P1070" s="219"/>
      <c r="Q1070" s="219"/>
      <c r="R1070" s="220"/>
      <c r="S1070" s="220"/>
      <c r="T1070" s="220"/>
      <c r="U1070" s="220"/>
      <c r="V1070" s="220"/>
      <c r="W1070" s="220"/>
      <c r="X1070" s="220"/>
      <c r="Y1070" s="220"/>
      <c r="Z1070" s="210"/>
      <c r="AA1070" s="210"/>
      <c r="AB1070" s="210"/>
      <c r="AC1070" s="210"/>
      <c r="AD1070" s="210"/>
      <c r="AE1070" s="210"/>
      <c r="AF1070" s="210"/>
      <c r="AG1070" s="210" t="s">
        <v>395</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3" x14ac:dyDescent="0.25">
      <c r="A1071" s="217"/>
      <c r="B1071" s="218"/>
      <c r="C1071" s="265" t="s">
        <v>1226</v>
      </c>
      <c r="D1071" s="257"/>
      <c r="E1071" s="258">
        <v>-0.9</v>
      </c>
      <c r="F1071" s="220"/>
      <c r="G1071" s="220"/>
      <c r="H1071" s="220"/>
      <c r="I1071" s="220"/>
      <c r="J1071" s="220"/>
      <c r="K1071" s="220"/>
      <c r="L1071" s="220"/>
      <c r="M1071" s="220"/>
      <c r="N1071" s="219"/>
      <c r="O1071" s="219"/>
      <c r="P1071" s="219"/>
      <c r="Q1071" s="219"/>
      <c r="R1071" s="220"/>
      <c r="S1071" s="220"/>
      <c r="T1071" s="220"/>
      <c r="U1071" s="220"/>
      <c r="V1071" s="220"/>
      <c r="W1071" s="220"/>
      <c r="X1071" s="220"/>
      <c r="Y1071" s="220"/>
      <c r="Z1071" s="210"/>
      <c r="AA1071" s="210"/>
      <c r="AB1071" s="210"/>
      <c r="AC1071" s="210"/>
      <c r="AD1071" s="210"/>
      <c r="AE1071" s="210"/>
      <c r="AF1071" s="210"/>
      <c r="AG1071" s="210" t="s">
        <v>395</v>
      </c>
      <c r="AH1071" s="210">
        <v>0</v>
      </c>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3" x14ac:dyDescent="0.25">
      <c r="A1072" s="217"/>
      <c r="B1072" s="218"/>
      <c r="C1072" s="265" t="s">
        <v>1228</v>
      </c>
      <c r="D1072" s="257"/>
      <c r="E1072" s="258">
        <v>-0.8</v>
      </c>
      <c r="F1072" s="220"/>
      <c r="G1072" s="220"/>
      <c r="H1072" s="220"/>
      <c r="I1072" s="220"/>
      <c r="J1072" s="220"/>
      <c r="K1072" s="220"/>
      <c r="L1072" s="220"/>
      <c r="M1072" s="220"/>
      <c r="N1072" s="219"/>
      <c r="O1072" s="219"/>
      <c r="P1072" s="219"/>
      <c r="Q1072" s="219"/>
      <c r="R1072" s="220"/>
      <c r="S1072" s="220"/>
      <c r="T1072" s="220"/>
      <c r="U1072" s="220"/>
      <c r="V1072" s="220"/>
      <c r="W1072" s="220"/>
      <c r="X1072" s="220"/>
      <c r="Y1072" s="220"/>
      <c r="Z1072" s="210"/>
      <c r="AA1072" s="210"/>
      <c r="AB1072" s="210"/>
      <c r="AC1072" s="210"/>
      <c r="AD1072" s="210"/>
      <c r="AE1072" s="210"/>
      <c r="AF1072" s="210"/>
      <c r="AG1072" s="210" t="s">
        <v>395</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3" x14ac:dyDescent="0.25">
      <c r="A1073" s="217"/>
      <c r="B1073" s="218"/>
      <c r="C1073" s="265" t="s">
        <v>1229</v>
      </c>
      <c r="D1073" s="257"/>
      <c r="E1073" s="258">
        <v>0.8</v>
      </c>
      <c r="F1073" s="220"/>
      <c r="G1073" s="220"/>
      <c r="H1073" s="220"/>
      <c r="I1073" s="220"/>
      <c r="J1073" s="220"/>
      <c r="K1073" s="220"/>
      <c r="L1073" s="220"/>
      <c r="M1073" s="220"/>
      <c r="N1073" s="219"/>
      <c r="O1073" s="219"/>
      <c r="P1073" s="219"/>
      <c r="Q1073" s="219"/>
      <c r="R1073" s="220"/>
      <c r="S1073" s="220"/>
      <c r="T1073" s="220"/>
      <c r="U1073" s="220"/>
      <c r="V1073" s="220"/>
      <c r="W1073" s="220"/>
      <c r="X1073" s="220"/>
      <c r="Y1073" s="220"/>
      <c r="Z1073" s="210"/>
      <c r="AA1073" s="210"/>
      <c r="AB1073" s="210"/>
      <c r="AC1073" s="210"/>
      <c r="AD1073" s="210"/>
      <c r="AE1073" s="210"/>
      <c r="AF1073" s="210"/>
      <c r="AG1073" s="210" t="s">
        <v>395</v>
      </c>
      <c r="AH1073" s="210">
        <v>0</v>
      </c>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3" x14ac:dyDescent="0.25">
      <c r="A1074" s="217"/>
      <c r="B1074" s="218"/>
      <c r="C1074" s="265" t="s">
        <v>1230</v>
      </c>
      <c r="D1074" s="257"/>
      <c r="E1074" s="258">
        <v>12.2</v>
      </c>
      <c r="F1074" s="220"/>
      <c r="G1074" s="220"/>
      <c r="H1074" s="220"/>
      <c r="I1074" s="220"/>
      <c r="J1074" s="220"/>
      <c r="K1074" s="220"/>
      <c r="L1074" s="220"/>
      <c r="M1074" s="220"/>
      <c r="N1074" s="219"/>
      <c r="O1074" s="219"/>
      <c r="P1074" s="219"/>
      <c r="Q1074" s="219"/>
      <c r="R1074" s="220"/>
      <c r="S1074" s="220"/>
      <c r="T1074" s="220"/>
      <c r="U1074" s="220"/>
      <c r="V1074" s="220"/>
      <c r="W1074" s="220"/>
      <c r="X1074" s="220"/>
      <c r="Y1074" s="220"/>
      <c r="Z1074" s="210"/>
      <c r="AA1074" s="210"/>
      <c r="AB1074" s="210"/>
      <c r="AC1074" s="210"/>
      <c r="AD1074" s="210"/>
      <c r="AE1074" s="210"/>
      <c r="AF1074" s="210"/>
      <c r="AG1074" s="210" t="s">
        <v>395</v>
      </c>
      <c r="AH1074" s="210">
        <v>0</v>
      </c>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3" x14ac:dyDescent="0.25">
      <c r="A1075" s="217"/>
      <c r="B1075" s="218"/>
      <c r="C1075" s="265" t="s">
        <v>1228</v>
      </c>
      <c r="D1075" s="257"/>
      <c r="E1075" s="258">
        <v>-0.8</v>
      </c>
      <c r="F1075" s="220"/>
      <c r="G1075" s="220"/>
      <c r="H1075" s="220"/>
      <c r="I1075" s="220"/>
      <c r="J1075" s="220"/>
      <c r="K1075" s="220"/>
      <c r="L1075" s="220"/>
      <c r="M1075" s="220"/>
      <c r="N1075" s="219"/>
      <c r="O1075" s="219"/>
      <c r="P1075" s="219"/>
      <c r="Q1075" s="219"/>
      <c r="R1075" s="220"/>
      <c r="S1075" s="220"/>
      <c r="T1075" s="220"/>
      <c r="U1075" s="220"/>
      <c r="V1075" s="220"/>
      <c r="W1075" s="220"/>
      <c r="X1075" s="220"/>
      <c r="Y1075" s="220"/>
      <c r="Z1075" s="210"/>
      <c r="AA1075" s="210"/>
      <c r="AB1075" s="210"/>
      <c r="AC1075" s="210"/>
      <c r="AD1075" s="210"/>
      <c r="AE1075" s="210"/>
      <c r="AF1075" s="210"/>
      <c r="AG1075" s="210" t="s">
        <v>395</v>
      </c>
      <c r="AH1075" s="210">
        <v>0</v>
      </c>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3" x14ac:dyDescent="0.25">
      <c r="A1076" s="217"/>
      <c r="B1076" s="218"/>
      <c r="C1076" s="265" t="s">
        <v>1223</v>
      </c>
      <c r="D1076" s="257"/>
      <c r="E1076" s="258">
        <v>-1.1000000000000001</v>
      </c>
      <c r="F1076" s="220"/>
      <c r="G1076" s="220"/>
      <c r="H1076" s="220"/>
      <c r="I1076" s="220"/>
      <c r="J1076" s="220"/>
      <c r="K1076" s="220"/>
      <c r="L1076" s="220"/>
      <c r="M1076" s="220"/>
      <c r="N1076" s="219"/>
      <c r="O1076" s="219"/>
      <c r="P1076" s="219"/>
      <c r="Q1076" s="219"/>
      <c r="R1076" s="220"/>
      <c r="S1076" s="220"/>
      <c r="T1076" s="220"/>
      <c r="U1076" s="220"/>
      <c r="V1076" s="220"/>
      <c r="W1076" s="220"/>
      <c r="X1076" s="220"/>
      <c r="Y1076" s="220"/>
      <c r="Z1076" s="210"/>
      <c r="AA1076" s="210"/>
      <c r="AB1076" s="210"/>
      <c r="AC1076" s="210"/>
      <c r="AD1076" s="210"/>
      <c r="AE1076" s="210"/>
      <c r="AF1076" s="210"/>
      <c r="AG1076" s="210" t="s">
        <v>395</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3" x14ac:dyDescent="0.25">
      <c r="A1077" s="217"/>
      <c r="B1077" s="218"/>
      <c r="C1077" s="265" t="s">
        <v>1229</v>
      </c>
      <c r="D1077" s="257"/>
      <c r="E1077" s="258">
        <v>0.8</v>
      </c>
      <c r="F1077" s="220"/>
      <c r="G1077" s="220"/>
      <c r="H1077" s="220"/>
      <c r="I1077" s="220"/>
      <c r="J1077" s="220"/>
      <c r="K1077" s="220"/>
      <c r="L1077" s="220"/>
      <c r="M1077" s="220"/>
      <c r="N1077" s="219"/>
      <c r="O1077" s="219"/>
      <c r="P1077" s="219"/>
      <c r="Q1077" s="219"/>
      <c r="R1077" s="220"/>
      <c r="S1077" s="220"/>
      <c r="T1077" s="220"/>
      <c r="U1077" s="220"/>
      <c r="V1077" s="220"/>
      <c r="W1077" s="220"/>
      <c r="X1077" s="220"/>
      <c r="Y1077" s="220"/>
      <c r="Z1077" s="210"/>
      <c r="AA1077" s="210"/>
      <c r="AB1077" s="210"/>
      <c r="AC1077" s="210"/>
      <c r="AD1077" s="210"/>
      <c r="AE1077" s="210"/>
      <c r="AF1077" s="210"/>
      <c r="AG1077" s="210" t="s">
        <v>395</v>
      </c>
      <c r="AH1077" s="210">
        <v>0</v>
      </c>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3" x14ac:dyDescent="0.25">
      <c r="A1078" s="217"/>
      <c r="B1078" s="218"/>
      <c r="C1078" s="265" t="s">
        <v>1231</v>
      </c>
      <c r="D1078" s="257"/>
      <c r="E1078" s="258">
        <v>13.1</v>
      </c>
      <c r="F1078" s="220"/>
      <c r="G1078" s="220"/>
      <c r="H1078" s="220"/>
      <c r="I1078" s="220"/>
      <c r="J1078" s="220"/>
      <c r="K1078" s="220"/>
      <c r="L1078" s="220"/>
      <c r="M1078" s="220"/>
      <c r="N1078" s="219"/>
      <c r="O1078" s="219"/>
      <c r="P1078" s="219"/>
      <c r="Q1078" s="219"/>
      <c r="R1078" s="220"/>
      <c r="S1078" s="220"/>
      <c r="T1078" s="220"/>
      <c r="U1078" s="220"/>
      <c r="V1078" s="220"/>
      <c r="W1078" s="220"/>
      <c r="X1078" s="220"/>
      <c r="Y1078" s="220"/>
      <c r="Z1078" s="210"/>
      <c r="AA1078" s="210"/>
      <c r="AB1078" s="210"/>
      <c r="AC1078" s="210"/>
      <c r="AD1078" s="210"/>
      <c r="AE1078" s="210"/>
      <c r="AF1078" s="210"/>
      <c r="AG1078" s="210" t="s">
        <v>395</v>
      </c>
      <c r="AH1078" s="210">
        <v>0</v>
      </c>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3" x14ac:dyDescent="0.25">
      <c r="A1079" s="217"/>
      <c r="B1079" s="218"/>
      <c r="C1079" s="265" t="s">
        <v>1226</v>
      </c>
      <c r="D1079" s="257"/>
      <c r="E1079" s="258">
        <v>-0.9</v>
      </c>
      <c r="F1079" s="220"/>
      <c r="G1079" s="220"/>
      <c r="H1079" s="220"/>
      <c r="I1079" s="220"/>
      <c r="J1079" s="220"/>
      <c r="K1079" s="220"/>
      <c r="L1079" s="220"/>
      <c r="M1079" s="220"/>
      <c r="N1079" s="219"/>
      <c r="O1079" s="219"/>
      <c r="P1079" s="219"/>
      <c r="Q1079" s="219"/>
      <c r="R1079" s="220"/>
      <c r="S1079" s="220"/>
      <c r="T1079" s="220"/>
      <c r="U1079" s="220"/>
      <c r="V1079" s="220"/>
      <c r="W1079" s="220"/>
      <c r="X1079" s="220"/>
      <c r="Y1079" s="220"/>
      <c r="Z1079" s="210"/>
      <c r="AA1079" s="210"/>
      <c r="AB1079" s="210"/>
      <c r="AC1079" s="210"/>
      <c r="AD1079" s="210"/>
      <c r="AE1079" s="210"/>
      <c r="AF1079" s="210"/>
      <c r="AG1079" s="210" t="s">
        <v>395</v>
      </c>
      <c r="AH1079" s="210">
        <v>0</v>
      </c>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3" x14ac:dyDescent="0.25">
      <c r="A1080" s="217"/>
      <c r="B1080" s="218"/>
      <c r="C1080" s="265" t="s">
        <v>1224</v>
      </c>
      <c r="D1080" s="257"/>
      <c r="E1080" s="258">
        <v>0.4</v>
      </c>
      <c r="F1080" s="220"/>
      <c r="G1080" s="220"/>
      <c r="H1080" s="220"/>
      <c r="I1080" s="220"/>
      <c r="J1080" s="220"/>
      <c r="K1080" s="220"/>
      <c r="L1080" s="220"/>
      <c r="M1080" s="220"/>
      <c r="N1080" s="219"/>
      <c r="O1080" s="219"/>
      <c r="P1080" s="219"/>
      <c r="Q1080" s="219"/>
      <c r="R1080" s="220"/>
      <c r="S1080" s="220"/>
      <c r="T1080" s="220"/>
      <c r="U1080" s="220"/>
      <c r="V1080" s="220"/>
      <c r="W1080" s="220"/>
      <c r="X1080" s="220"/>
      <c r="Y1080" s="220"/>
      <c r="Z1080" s="210"/>
      <c r="AA1080" s="210"/>
      <c r="AB1080" s="210"/>
      <c r="AC1080" s="210"/>
      <c r="AD1080" s="210"/>
      <c r="AE1080" s="210"/>
      <c r="AF1080" s="210"/>
      <c r="AG1080" s="210" t="s">
        <v>395</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3" x14ac:dyDescent="0.25">
      <c r="A1081" s="217"/>
      <c r="B1081" s="218"/>
      <c r="C1081" s="265" t="s">
        <v>1232</v>
      </c>
      <c r="D1081" s="257"/>
      <c r="E1081" s="258">
        <v>6</v>
      </c>
      <c r="F1081" s="220"/>
      <c r="G1081" s="220"/>
      <c r="H1081" s="220"/>
      <c r="I1081" s="220"/>
      <c r="J1081" s="220"/>
      <c r="K1081" s="220"/>
      <c r="L1081" s="220"/>
      <c r="M1081" s="220"/>
      <c r="N1081" s="219"/>
      <c r="O1081" s="219"/>
      <c r="P1081" s="219"/>
      <c r="Q1081" s="219"/>
      <c r="R1081" s="220"/>
      <c r="S1081" s="220"/>
      <c r="T1081" s="220"/>
      <c r="U1081" s="220"/>
      <c r="V1081" s="220"/>
      <c r="W1081" s="220"/>
      <c r="X1081" s="220"/>
      <c r="Y1081" s="220"/>
      <c r="Z1081" s="210"/>
      <c r="AA1081" s="210"/>
      <c r="AB1081" s="210"/>
      <c r="AC1081" s="210"/>
      <c r="AD1081" s="210"/>
      <c r="AE1081" s="210"/>
      <c r="AF1081" s="210"/>
      <c r="AG1081" s="210" t="s">
        <v>395</v>
      </c>
      <c r="AH1081" s="210">
        <v>0</v>
      </c>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3" x14ac:dyDescent="0.25">
      <c r="A1082" s="217"/>
      <c r="B1082" s="218"/>
      <c r="C1082" s="265" t="s">
        <v>1228</v>
      </c>
      <c r="D1082" s="257"/>
      <c r="E1082" s="258">
        <v>-0.8</v>
      </c>
      <c r="F1082" s="220"/>
      <c r="G1082" s="220"/>
      <c r="H1082" s="220"/>
      <c r="I1082" s="220"/>
      <c r="J1082" s="220"/>
      <c r="K1082" s="220"/>
      <c r="L1082" s="220"/>
      <c r="M1082" s="220"/>
      <c r="N1082" s="219"/>
      <c r="O1082" s="219"/>
      <c r="P1082" s="219"/>
      <c r="Q1082" s="219"/>
      <c r="R1082" s="220"/>
      <c r="S1082" s="220"/>
      <c r="T1082" s="220"/>
      <c r="U1082" s="220"/>
      <c r="V1082" s="220"/>
      <c r="W1082" s="220"/>
      <c r="X1082" s="220"/>
      <c r="Y1082" s="220"/>
      <c r="Z1082" s="210"/>
      <c r="AA1082" s="210"/>
      <c r="AB1082" s="210"/>
      <c r="AC1082" s="210"/>
      <c r="AD1082" s="210"/>
      <c r="AE1082" s="210"/>
      <c r="AF1082" s="210"/>
      <c r="AG1082" s="210" t="s">
        <v>395</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3" x14ac:dyDescent="0.25">
      <c r="A1083" s="217"/>
      <c r="B1083" s="218"/>
      <c r="C1083" s="265" t="s">
        <v>1224</v>
      </c>
      <c r="D1083" s="257"/>
      <c r="E1083" s="258">
        <v>0.4</v>
      </c>
      <c r="F1083" s="220"/>
      <c r="G1083" s="220"/>
      <c r="H1083" s="220"/>
      <c r="I1083" s="220"/>
      <c r="J1083" s="220"/>
      <c r="K1083" s="220"/>
      <c r="L1083" s="220"/>
      <c r="M1083" s="220"/>
      <c r="N1083" s="219"/>
      <c r="O1083" s="219"/>
      <c r="P1083" s="219"/>
      <c r="Q1083" s="219"/>
      <c r="R1083" s="220"/>
      <c r="S1083" s="220"/>
      <c r="T1083" s="220"/>
      <c r="U1083" s="220"/>
      <c r="V1083" s="220"/>
      <c r="W1083" s="220"/>
      <c r="X1083" s="220"/>
      <c r="Y1083" s="220"/>
      <c r="Z1083" s="210"/>
      <c r="AA1083" s="210"/>
      <c r="AB1083" s="210"/>
      <c r="AC1083" s="210"/>
      <c r="AD1083" s="210"/>
      <c r="AE1083" s="210"/>
      <c r="AF1083" s="210"/>
      <c r="AG1083" s="210" t="s">
        <v>395</v>
      </c>
      <c r="AH1083" s="210">
        <v>0</v>
      </c>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3" x14ac:dyDescent="0.25">
      <c r="A1084" s="217"/>
      <c r="B1084" s="218"/>
      <c r="C1084" s="265" t="s">
        <v>1243</v>
      </c>
      <c r="D1084" s="257"/>
      <c r="E1084" s="258">
        <v>7.8</v>
      </c>
      <c r="F1084" s="220"/>
      <c r="G1084" s="220"/>
      <c r="H1084" s="220"/>
      <c r="I1084" s="220"/>
      <c r="J1084" s="220"/>
      <c r="K1084" s="220"/>
      <c r="L1084" s="220"/>
      <c r="M1084" s="220"/>
      <c r="N1084" s="219"/>
      <c r="O1084" s="219"/>
      <c r="P1084" s="219"/>
      <c r="Q1084" s="219"/>
      <c r="R1084" s="220"/>
      <c r="S1084" s="220"/>
      <c r="T1084" s="220"/>
      <c r="U1084" s="220"/>
      <c r="V1084" s="220"/>
      <c r="W1084" s="220"/>
      <c r="X1084" s="220"/>
      <c r="Y1084" s="220"/>
      <c r="Z1084" s="210"/>
      <c r="AA1084" s="210"/>
      <c r="AB1084" s="210"/>
      <c r="AC1084" s="210"/>
      <c r="AD1084" s="210"/>
      <c r="AE1084" s="210"/>
      <c r="AF1084" s="210"/>
      <c r="AG1084" s="210" t="s">
        <v>395</v>
      </c>
      <c r="AH1084" s="210">
        <v>0</v>
      </c>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3" x14ac:dyDescent="0.25">
      <c r="A1085" s="217"/>
      <c r="B1085" s="218"/>
      <c r="C1085" s="265" t="s">
        <v>1244</v>
      </c>
      <c r="D1085" s="257"/>
      <c r="E1085" s="258">
        <v>6.46</v>
      </c>
      <c r="F1085" s="220"/>
      <c r="G1085" s="220"/>
      <c r="H1085" s="220"/>
      <c r="I1085" s="220"/>
      <c r="J1085" s="220"/>
      <c r="K1085" s="220"/>
      <c r="L1085" s="220"/>
      <c r="M1085" s="220"/>
      <c r="N1085" s="219"/>
      <c r="O1085" s="219"/>
      <c r="P1085" s="219"/>
      <c r="Q1085" s="219"/>
      <c r="R1085" s="220"/>
      <c r="S1085" s="220"/>
      <c r="T1085" s="220"/>
      <c r="U1085" s="220"/>
      <c r="V1085" s="220"/>
      <c r="W1085" s="220"/>
      <c r="X1085" s="220"/>
      <c r="Y1085" s="220"/>
      <c r="Z1085" s="210"/>
      <c r="AA1085" s="210"/>
      <c r="AB1085" s="210"/>
      <c r="AC1085" s="210"/>
      <c r="AD1085" s="210"/>
      <c r="AE1085" s="210"/>
      <c r="AF1085" s="210"/>
      <c r="AG1085" s="210" t="s">
        <v>395</v>
      </c>
      <c r="AH1085" s="210">
        <v>0</v>
      </c>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3" x14ac:dyDescent="0.25">
      <c r="A1086" s="217"/>
      <c r="B1086" s="218"/>
      <c r="C1086" s="265" t="s">
        <v>1245</v>
      </c>
      <c r="D1086" s="257"/>
      <c r="E1086" s="258">
        <v>9.1999999999999993</v>
      </c>
      <c r="F1086" s="220"/>
      <c r="G1086" s="220"/>
      <c r="H1086" s="220"/>
      <c r="I1086" s="220"/>
      <c r="J1086" s="220"/>
      <c r="K1086" s="220"/>
      <c r="L1086" s="220"/>
      <c r="M1086" s="220"/>
      <c r="N1086" s="219"/>
      <c r="O1086" s="219"/>
      <c r="P1086" s="219"/>
      <c r="Q1086" s="219"/>
      <c r="R1086" s="220"/>
      <c r="S1086" s="220"/>
      <c r="T1086" s="220"/>
      <c r="U1086" s="220"/>
      <c r="V1086" s="220"/>
      <c r="W1086" s="220"/>
      <c r="X1086" s="220"/>
      <c r="Y1086" s="220"/>
      <c r="Z1086" s="210"/>
      <c r="AA1086" s="210"/>
      <c r="AB1086" s="210"/>
      <c r="AC1086" s="210"/>
      <c r="AD1086" s="210"/>
      <c r="AE1086" s="210"/>
      <c r="AF1086" s="210"/>
      <c r="AG1086" s="210" t="s">
        <v>395</v>
      </c>
      <c r="AH1086" s="210">
        <v>0</v>
      </c>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1" x14ac:dyDescent="0.25">
      <c r="A1087" s="232">
        <v>188</v>
      </c>
      <c r="B1087" s="233" t="s">
        <v>1246</v>
      </c>
      <c r="C1087" s="250" t="s">
        <v>1247</v>
      </c>
      <c r="D1087" s="234" t="s">
        <v>465</v>
      </c>
      <c r="E1087" s="235">
        <v>3.56786</v>
      </c>
      <c r="F1087" s="236"/>
      <c r="G1087" s="237">
        <f>ROUND(E1087*F1087,2)</f>
        <v>0</v>
      </c>
      <c r="H1087" s="236"/>
      <c r="I1087" s="237">
        <f>ROUND(E1087*H1087,2)</f>
        <v>0</v>
      </c>
      <c r="J1087" s="236"/>
      <c r="K1087" s="237">
        <f>ROUND(E1087*J1087,2)</f>
        <v>0</v>
      </c>
      <c r="L1087" s="237">
        <v>12</v>
      </c>
      <c r="M1087" s="237">
        <f>G1087*(1+L1087/100)</f>
        <v>0</v>
      </c>
      <c r="N1087" s="235">
        <v>0</v>
      </c>
      <c r="O1087" s="235">
        <f>ROUND(E1087*N1087,2)</f>
        <v>0</v>
      </c>
      <c r="P1087" s="235">
        <v>0</v>
      </c>
      <c r="Q1087" s="235">
        <f>ROUND(E1087*P1087,2)</f>
        <v>0</v>
      </c>
      <c r="R1087" s="237" t="s">
        <v>1204</v>
      </c>
      <c r="S1087" s="237" t="s">
        <v>292</v>
      </c>
      <c r="T1087" s="238" t="s">
        <v>439</v>
      </c>
      <c r="U1087" s="220">
        <v>1.5980000000000001</v>
      </c>
      <c r="V1087" s="220">
        <f>ROUND(E1087*U1087,2)</f>
        <v>5.7</v>
      </c>
      <c r="W1087" s="220"/>
      <c r="X1087" s="220" t="s">
        <v>326</v>
      </c>
      <c r="Y1087" s="220" t="s">
        <v>295</v>
      </c>
      <c r="Z1087" s="210"/>
      <c r="AA1087" s="210"/>
      <c r="AB1087" s="210"/>
      <c r="AC1087" s="210"/>
      <c r="AD1087" s="210"/>
      <c r="AE1087" s="210"/>
      <c r="AF1087" s="210"/>
      <c r="AG1087" s="210" t="s">
        <v>692</v>
      </c>
      <c r="AH1087" s="210"/>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2" x14ac:dyDescent="0.25">
      <c r="A1088" s="217"/>
      <c r="B1088" s="218"/>
      <c r="C1088" s="266" t="s">
        <v>939</v>
      </c>
      <c r="D1088" s="263"/>
      <c r="E1088" s="263"/>
      <c r="F1088" s="263"/>
      <c r="G1088" s="263"/>
      <c r="H1088" s="220"/>
      <c r="I1088" s="220"/>
      <c r="J1088" s="220"/>
      <c r="K1088" s="220"/>
      <c r="L1088" s="220"/>
      <c r="M1088" s="220"/>
      <c r="N1088" s="219"/>
      <c r="O1088" s="219"/>
      <c r="P1088" s="219"/>
      <c r="Q1088" s="219"/>
      <c r="R1088" s="220"/>
      <c r="S1088" s="220"/>
      <c r="T1088" s="220"/>
      <c r="U1088" s="220"/>
      <c r="V1088" s="220"/>
      <c r="W1088" s="220"/>
      <c r="X1088" s="220"/>
      <c r="Y1088" s="220"/>
      <c r="Z1088" s="210"/>
      <c r="AA1088" s="210"/>
      <c r="AB1088" s="210"/>
      <c r="AC1088" s="210"/>
      <c r="AD1088" s="210"/>
      <c r="AE1088" s="210"/>
      <c r="AF1088" s="210"/>
      <c r="AG1088" s="210" t="s">
        <v>467</v>
      </c>
      <c r="AH1088" s="210"/>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x14ac:dyDescent="0.25">
      <c r="A1089" s="225" t="s">
        <v>287</v>
      </c>
      <c r="B1089" s="226" t="s">
        <v>227</v>
      </c>
      <c r="C1089" s="249" t="s">
        <v>228</v>
      </c>
      <c r="D1089" s="227"/>
      <c r="E1089" s="228"/>
      <c r="F1089" s="229"/>
      <c r="G1089" s="229">
        <f>SUMIF(AG1090:AG1225,"&lt;&gt;NOR",G1090:G1225)</f>
        <v>0</v>
      </c>
      <c r="H1089" s="229"/>
      <c r="I1089" s="229">
        <f>SUM(I1090:I1225)</f>
        <v>0</v>
      </c>
      <c r="J1089" s="229"/>
      <c r="K1089" s="229">
        <f>SUM(K1090:K1225)</f>
        <v>0</v>
      </c>
      <c r="L1089" s="229"/>
      <c r="M1089" s="229">
        <f>SUM(M1090:M1225)</f>
        <v>0</v>
      </c>
      <c r="N1089" s="228"/>
      <c r="O1089" s="228">
        <f>SUM(O1090:O1225)</f>
        <v>5.370000000000001</v>
      </c>
      <c r="P1089" s="228"/>
      <c r="Q1089" s="228">
        <f>SUM(Q1090:Q1225)</f>
        <v>0</v>
      </c>
      <c r="R1089" s="229"/>
      <c r="S1089" s="229"/>
      <c r="T1089" s="230"/>
      <c r="U1089" s="224"/>
      <c r="V1089" s="224">
        <f>SUM(V1090:V1225)</f>
        <v>122.19</v>
      </c>
      <c r="W1089" s="224"/>
      <c r="X1089" s="224"/>
      <c r="Y1089" s="224"/>
      <c r="AG1089" t="s">
        <v>288</v>
      </c>
    </row>
    <row r="1090" spans="1:60" outlineLevel="1" x14ac:dyDescent="0.25">
      <c r="A1090" s="232">
        <v>189</v>
      </c>
      <c r="B1090" s="233" t="s">
        <v>1248</v>
      </c>
      <c r="C1090" s="250" t="s">
        <v>1249</v>
      </c>
      <c r="D1090" s="234" t="s">
        <v>687</v>
      </c>
      <c r="E1090" s="235">
        <v>68.95</v>
      </c>
      <c r="F1090" s="236"/>
      <c r="G1090" s="237">
        <f>ROUND(E1090*F1090,2)</f>
        <v>0</v>
      </c>
      <c r="H1090" s="236"/>
      <c r="I1090" s="237">
        <f>ROUND(E1090*H1090,2)</f>
        <v>0</v>
      </c>
      <c r="J1090" s="236"/>
      <c r="K1090" s="237">
        <f>ROUND(E1090*J1090,2)</f>
        <v>0</v>
      </c>
      <c r="L1090" s="237">
        <v>12</v>
      </c>
      <c r="M1090" s="237">
        <f>G1090*(1+L1090/100)</f>
        <v>0</v>
      </c>
      <c r="N1090" s="235">
        <v>1E-3</v>
      </c>
      <c r="O1090" s="235">
        <f>ROUND(E1090*N1090,2)</f>
        <v>7.0000000000000007E-2</v>
      </c>
      <c r="P1090" s="235">
        <v>0</v>
      </c>
      <c r="Q1090" s="235">
        <f>ROUND(E1090*P1090,2)</f>
        <v>0</v>
      </c>
      <c r="R1090" s="237" t="s">
        <v>606</v>
      </c>
      <c r="S1090" s="237" t="s">
        <v>292</v>
      </c>
      <c r="T1090" s="238" t="s">
        <v>439</v>
      </c>
      <c r="U1090" s="220">
        <v>0</v>
      </c>
      <c r="V1090" s="220">
        <f>ROUND(E1090*U1090,2)</f>
        <v>0</v>
      </c>
      <c r="W1090" s="220"/>
      <c r="X1090" s="220" t="s">
        <v>607</v>
      </c>
      <c r="Y1090" s="220" t="s">
        <v>295</v>
      </c>
      <c r="Z1090" s="210"/>
      <c r="AA1090" s="210"/>
      <c r="AB1090" s="210"/>
      <c r="AC1090" s="210"/>
      <c r="AD1090" s="210"/>
      <c r="AE1090" s="210"/>
      <c r="AF1090" s="210"/>
      <c r="AG1090" s="210" t="s">
        <v>608</v>
      </c>
      <c r="AH1090" s="210"/>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2" x14ac:dyDescent="0.25">
      <c r="A1091" s="217"/>
      <c r="B1091" s="218"/>
      <c r="C1091" s="267" t="s">
        <v>468</v>
      </c>
      <c r="D1091" s="259"/>
      <c r="E1091" s="260"/>
      <c r="F1091" s="220"/>
      <c r="G1091" s="220"/>
      <c r="H1091" s="220"/>
      <c r="I1091" s="220"/>
      <c r="J1091" s="220"/>
      <c r="K1091" s="220"/>
      <c r="L1091" s="220"/>
      <c r="M1091" s="220"/>
      <c r="N1091" s="219"/>
      <c r="O1091" s="219"/>
      <c r="P1091" s="219"/>
      <c r="Q1091" s="219"/>
      <c r="R1091" s="220"/>
      <c r="S1091" s="220"/>
      <c r="T1091" s="220"/>
      <c r="U1091" s="220"/>
      <c r="V1091" s="220"/>
      <c r="W1091" s="220"/>
      <c r="X1091" s="220"/>
      <c r="Y1091" s="220"/>
      <c r="Z1091" s="210"/>
      <c r="AA1091" s="210"/>
      <c r="AB1091" s="210"/>
      <c r="AC1091" s="210"/>
      <c r="AD1091" s="210"/>
      <c r="AE1091" s="210"/>
      <c r="AF1091" s="210"/>
      <c r="AG1091" s="210" t="s">
        <v>395</v>
      </c>
      <c r="AH1091" s="210"/>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3" x14ac:dyDescent="0.25">
      <c r="A1092" s="217"/>
      <c r="B1092" s="218"/>
      <c r="C1092" s="268" t="s">
        <v>1250</v>
      </c>
      <c r="D1092" s="259"/>
      <c r="E1092" s="260">
        <v>23.09</v>
      </c>
      <c r="F1092" s="220"/>
      <c r="G1092" s="220"/>
      <c r="H1092" s="220"/>
      <c r="I1092" s="220"/>
      <c r="J1092" s="220"/>
      <c r="K1092" s="220"/>
      <c r="L1092" s="220"/>
      <c r="M1092" s="220"/>
      <c r="N1092" s="219"/>
      <c r="O1092" s="219"/>
      <c r="P1092" s="219"/>
      <c r="Q1092" s="219"/>
      <c r="R1092" s="220"/>
      <c r="S1092" s="220"/>
      <c r="T1092" s="220"/>
      <c r="U1092" s="220"/>
      <c r="V1092" s="220"/>
      <c r="W1092" s="220"/>
      <c r="X1092" s="220"/>
      <c r="Y1092" s="220"/>
      <c r="Z1092" s="210"/>
      <c r="AA1092" s="210"/>
      <c r="AB1092" s="210"/>
      <c r="AC1092" s="210"/>
      <c r="AD1092" s="210"/>
      <c r="AE1092" s="210"/>
      <c r="AF1092" s="210"/>
      <c r="AG1092" s="210" t="s">
        <v>395</v>
      </c>
      <c r="AH1092" s="210">
        <v>2</v>
      </c>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3" x14ac:dyDescent="0.25">
      <c r="A1093" s="217"/>
      <c r="B1093" s="218"/>
      <c r="C1093" s="268" t="s">
        <v>1251</v>
      </c>
      <c r="D1093" s="259"/>
      <c r="E1093" s="260">
        <v>21.46</v>
      </c>
      <c r="F1093" s="220"/>
      <c r="G1093" s="220"/>
      <c r="H1093" s="220"/>
      <c r="I1093" s="220"/>
      <c r="J1093" s="220"/>
      <c r="K1093" s="220"/>
      <c r="L1093" s="220"/>
      <c r="M1093" s="220"/>
      <c r="N1093" s="219"/>
      <c r="O1093" s="219"/>
      <c r="P1093" s="219"/>
      <c r="Q1093" s="219"/>
      <c r="R1093" s="220"/>
      <c r="S1093" s="220"/>
      <c r="T1093" s="220"/>
      <c r="U1093" s="220"/>
      <c r="V1093" s="220"/>
      <c r="W1093" s="220"/>
      <c r="X1093" s="220"/>
      <c r="Y1093" s="220"/>
      <c r="Z1093" s="210"/>
      <c r="AA1093" s="210"/>
      <c r="AB1093" s="210"/>
      <c r="AC1093" s="210"/>
      <c r="AD1093" s="210"/>
      <c r="AE1093" s="210"/>
      <c r="AF1093" s="210"/>
      <c r="AG1093" s="210" t="s">
        <v>395</v>
      </c>
      <c r="AH1093" s="210">
        <v>2</v>
      </c>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3" x14ac:dyDescent="0.25">
      <c r="A1094" s="217"/>
      <c r="B1094" s="218"/>
      <c r="C1094" s="268" t="s">
        <v>1252</v>
      </c>
      <c r="D1094" s="259"/>
      <c r="E1094" s="260">
        <v>5.65</v>
      </c>
      <c r="F1094" s="220"/>
      <c r="G1094" s="220"/>
      <c r="H1094" s="220"/>
      <c r="I1094" s="220"/>
      <c r="J1094" s="220"/>
      <c r="K1094" s="220"/>
      <c r="L1094" s="220"/>
      <c r="M1094" s="220"/>
      <c r="N1094" s="219"/>
      <c r="O1094" s="219"/>
      <c r="P1094" s="219"/>
      <c r="Q1094" s="219"/>
      <c r="R1094" s="220"/>
      <c r="S1094" s="220"/>
      <c r="T1094" s="220"/>
      <c r="U1094" s="220"/>
      <c r="V1094" s="220"/>
      <c r="W1094" s="220"/>
      <c r="X1094" s="220"/>
      <c r="Y1094" s="220"/>
      <c r="Z1094" s="210"/>
      <c r="AA1094" s="210"/>
      <c r="AB1094" s="210"/>
      <c r="AC1094" s="210"/>
      <c r="AD1094" s="210"/>
      <c r="AE1094" s="210"/>
      <c r="AF1094" s="210"/>
      <c r="AG1094" s="210" t="s">
        <v>395</v>
      </c>
      <c r="AH1094" s="210">
        <v>2</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3" x14ac:dyDescent="0.25">
      <c r="A1095" s="217"/>
      <c r="B1095" s="218"/>
      <c r="C1095" s="268" t="s">
        <v>1253</v>
      </c>
      <c r="D1095" s="259"/>
      <c r="E1095" s="260">
        <v>21.46</v>
      </c>
      <c r="F1095" s="220"/>
      <c r="G1095" s="220"/>
      <c r="H1095" s="220"/>
      <c r="I1095" s="220"/>
      <c r="J1095" s="220"/>
      <c r="K1095" s="220"/>
      <c r="L1095" s="220"/>
      <c r="M1095" s="220"/>
      <c r="N1095" s="219"/>
      <c r="O1095" s="219"/>
      <c r="P1095" s="219"/>
      <c r="Q1095" s="219"/>
      <c r="R1095" s="220"/>
      <c r="S1095" s="220"/>
      <c r="T1095" s="220"/>
      <c r="U1095" s="220"/>
      <c r="V1095" s="220"/>
      <c r="W1095" s="220"/>
      <c r="X1095" s="220"/>
      <c r="Y1095" s="220"/>
      <c r="Z1095" s="210"/>
      <c r="AA1095" s="210"/>
      <c r="AB1095" s="210"/>
      <c r="AC1095" s="210"/>
      <c r="AD1095" s="210"/>
      <c r="AE1095" s="210"/>
      <c r="AF1095" s="210"/>
      <c r="AG1095" s="210" t="s">
        <v>395</v>
      </c>
      <c r="AH1095" s="210">
        <v>2</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3" x14ac:dyDescent="0.25">
      <c r="A1096" s="217"/>
      <c r="B1096" s="218"/>
      <c r="C1096" s="268" t="s">
        <v>1254</v>
      </c>
      <c r="D1096" s="259"/>
      <c r="E1096" s="260">
        <v>5.64</v>
      </c>
      <c r="F1096" s="220"/>
      <c r="G1096" s="220"/>
      <c r="H1096" s="220"/>
      <c r="I1096" s="220"/>
      <c r="J1096" s="220"/>
      <c r="K1096" s="220"/>
      <c r="L1096" s="220"/>
      <c r="M1096" s="220"/>
      <c r="N1096" s="219"/>
      <c r="O1096" s="219"/>
      <c r="P1096" s="219"/>
      <c r="Q1096" s="219"/>
      <c r="R1096" s="220"/>
      <c r="S1096" s="220"/>
      <c r="T1096" s="220"/>
      <c r="U1096" s="220"/>
      <c r="V1096" s="220"/>
      <c r="W1096" s="220"/>
      <c r="X1096" s="220"/>
      <c r="Y1096" s="220"/>
      <c r="Z1096" s="210"/>
      <c r="AA1096" s="210"/>
      <c r="AB1096" s="210"/>
      <c r="AC1096" s="210"/>
      <c r="AD1096" s="210"/>
      <c r="AE1096" s="210"/>
      <c r="AF1096" s="210"/>
      <c r="AG1096" s="210" t="s">
        <v>395</v>
      </c>
      <c r="AH1096" s="210">
        <v>2</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3" x14ac:dyDescent="0.25">
      <c r="A1097" s="217"/>
      <c r="B1097" s="218"/>
      <c r="C1097" s="268" t="s">
        <v>1255</v>
      </c>
      <c r="D1097" s="259"/>
      <c r="E1097" s="260">
        <v>21.4</v>
      </c>
      <c r="F1097" s="220"/>
      <c r="G1097" s="220"/>
      <c r="H1097" s="220"/>
      <c r="I1097" s="220"/>
      <c r="J1097" s="220"/>
      <c r="K1097" s="220"/>
      <c r="L1097" s="220"/>
      <c r="M1097" s="220"/>
      <c r="N1097" s="219"/>
      <c r="O1097" s="219"/>
      <c r="P1097" s="219"/>
      <c r="Q1097" s="219"/>
      <c r="R1097" s="220"/>
      <c r="S1097" s="220"/>
      <c r="T1097" s="220"/>
      <c r="U1097" s="220"/>
      <c r="V1097" s="220"/>
      <c r="W1097" s="220"/>
      <c r="X1097" s="220"/>
      <c r="Y1097" s="220"/>
      <c r="Z1097" s="210"/>
      <c r="AA1097" s="210"/>
      <c r="AB1097" s="210"/>
      <c r="AC1097" s="210"/>
      <c r="AD1097" s="210"/>
      <c r="AE1097" s="210"/>
      <c r="AF1097" s="210"/>
      <c r="AG1097" s="210" t="s">
        <v>395</v>
      </c>
      <c r="AH1097" s="210">
        <v>2</v>
      </c>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3" x14ac:dyDescent="0.25">
      <c r="A1098" s="217"/>
      <c r="B1098" s="218"/>
      <c r="C1098" s="268" t="s">
        <v>1256</v>
      </c>
      <c r="D1098" s="259"/>
      <c r="E1098" s="260">
        <v>5.64</v>
      </c>
      <c r="F1098" s="220"/>
      <c r="G1098" s="220"/>
      <c r="H1098" s="220"/>
      <c r="I1098" s="220"/>
      <c r="J1098" s="220"/>
      <c r="K1098" s="220"/>
      <c r="L1098" s="220"/>
      <c r="M1098" s="220"/>
      <c r="N1098" s="219"/>
      <c r="O1098" s="219"/>
      <c r="P1098" s="219"/>
      <c r="Q1098" s="219"/>
      <c r="R1098" s="220"/>
      <c r="S1098" s="220"/>
      <c r="T1098" s="220"/>
      <c r="U1098" s="220"/>
      <c r="V1098" s="220"/>
      <c r="W1098" s="220"/>
      <c r="X1098" s="220"/>
      <c r="Y1098" s="220"/>
      <c r="Z1098" s="210"/>
      <c r="AA1098" s="210"/>
      <c r="AB1098" s="210"/>
      <c r="AC1098" s="210"/>
      <c r="AD1098" s="210"/>
      <c r="AE1098" s="210"/>
      <c r="AF1098" s="210"/>
      <c r="AG1098" s="210" t="s">
        <v>395</v>
      </c>
      <c r="AH1098" s="210">
        <v>2</v>
      </c>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3" x14ac:dyDescent="0.25">
      <c r="A1099" s="217"/>
      <c r="B1099" s="218"/>
      <c r="C1099" s="268" t="s">
        <v>1257</v>
      </c>
      <c r="D1099" s="259"/>
      <c r="E1099" s="260">
        <v>28.35</v>
      </c>
      <c r="F1099" s="220"/>
      <c r="G1099" s="220"/>
      <c r="H1099" s="220"/>
      <c r="I1099" s="220"/>
      <c r="J1099" s="220"/>
      <c r="K1099" s="220"/>
      <c r="L1099" s="220"/>
      <c r="M1099" s="220"/>
      <c r="N1099" s="219"/>
      <c r="O1099" s="219"/>
      <c r="P1099" s="219"/>
      <c r="Q1099" s="219"/>
      <c r="R1099" s="220"/>
      <c r="S1099" s="220"/>
      <c r="T1099" s="220"/>
      <c r="U1099" s="220"/>
      <c r="V1099" s="220"/>
      <c r="W1099" s="220"/>
      <c r="X1099" s="220"/>
      <c r="Y1099" s="220"/>
      <c r="Z1099" s="210"/>
      <c r="AA1099" s="210"/>
      <c r="AB1099" s="210"/>
      <c r="AC1099" s="210"/>
      <c r="AD1099" s="210"/>
      <c r="AE1099" s="210"/>
      <c r="AF1099" s="210"/>
      <c r="AG1099" s="210" t="s">
        <v>395</v>
      </c>
      <c r="AH1099" s="210">
        <v>2</v>
      </c>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3" x14ac:dyDescent="0.25">
      <c r="A1100" s="217"/>
      <c r="B1100" s="218"/>
      <c r="C1100" s="268" t="s">
        <v>1258</v>
      </c>
      <c r="D1100" s="259"/>
      <c r="E1100" s="260">
        <v>4.1900000000000004</v>
      </c>
      <c r="F1100" s="220"/>
      <c r="G1100" s="220"/>
      <c r="H1100" s="220"/>
      <c r="I1100" s="220"/>
      <c r="J1100" s="220"/>
      <c r="K1100" s="220"/>
      <c r="L1100" s="220"/>
      <c r="M1100" s="220"/>
      <c r="N1100" s="219"/>
      <c r="O1100" s="219"/>
      <c r="P1100" s="219"/>
      <c r="Q1100" s="219"/>
      <c r="R1100" s="220"/>
      <c r="S1100" s="220"/>
      <c r="T1100" s="220"/>
      <c r="U1100" s="220"/>
      <c r="V1100" s="220"/>
      <c r="W1100" s="220"/>
      <c r="X1100" s="220"/>
      <c r="Y1100" s="220"/>
      <c r="Z1100" s="210"/>
      <c r="AA1100" s="210"/>
      <c r="AB1100" s="210"/>
      <c r="AC1100" s="210"/>
      <c r="AD1100" s="210"/>
      <c r="AE1100" s="210"/>
      <c r="AF1100" s="210"/>
      <c r="AG1100" s="210" t="s">
        <v>395</v>
      </c>
      <c r="AH1100" s="210">
        <v>2</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3" x14ac:dyDescent="0.25">
      <c r="A1101" s="217"/>
      <c r="B1101" s="218"/>
      <c r="C1101" s="268" t="s">
        <v>1259</v>
      </c>
      <c r="D1101" s="259"/>
      <c r="E1101" s="260">
        <v>35.64</v>
      </c>
      <c r="F1101" s="220"/>
      <c r="G1101" s="220"/>
      <c r="H1101" s="220"/>
      <c r="I1101" s="220"/>
      <c r="J1101" s="220"/>
      <c r="K1101" s="220"/>
      <c r="L1101" s="220"/>
      <c r="M1101" s="220"/>
      <c r="N1101" s="219"/>
      <c r="O1101" s="219"/>
      <c r="P1101" s="219"/>
      <c r="Q1101" s="219"/>
      <c r="R1101" s="220"/>
      <c r="S1101" s="220"/>
      <c r="T1101" s="220"/>
      <c r="U1101" s="220"/>
      <c r="V1101" s="220"/>
      <c r="W1101" s="220"/>
      <c r="X1101" s="220"/>
      <c r="Y1101" s="220"/>
      <c r="Z1101" s="210"/>
      <c r="AA1101" s="210"/>
      <c r="AB1101" s="210"/>
      <c r="AC1101" s="210"/>
      <c r="AD1101" s="210"/>
      <c r="AE1101" s="210"/>
      <c r="AF1101" s="210"/>
      <c r="AG1101" s="210" t="s">
        <v>395</v>
      </c>
      <c r="AH1101" s="210">
        <v>2</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3" x14ac:dyDescent="0.25">
      <c r="A1102" s="217"/>
      <c r="B1102" s="218"/>
      <c r="C1102" s="268" t="s">
        <v>1260</v>
      </c>
      <c r="D1102" s="259"/>
      <c r="E1102" s="260">
        <v>28</v>
      </c>
      <c r="F1102" s="220"/>
      <c r="G1102" s="220"/>
      <c r="H1102" s="220"/>
      <c r="I1102" s="220"/>
      <c r="J1102" s="220"/>
      <c r="K1102" s="220"/>
      <c r="L1102" s="220"/>
      <c r="M1102" s="220"/>
      <c r="N1102" s="219"/>
      <c r="O1102" s="219"/>
      <c r="P1102" s="219"/>
      <c r="Q1102" s="219"/>
      <c r="R1102" s="220"/>
      <c r="S1102" s="220"/>
      <c r="T1102" s="220"/>
      <c r="U1102" s="220"/>
      <c r="V1102" s="220"/>
      <c r="W1102" s="220"/>
      <c r="X1102" s="220"/>
      <c r="Y1102" s="220"/>
      <c r="Z1102" s="210"/>
      <c r="AA1102" s="210"/>
      <c r="AB1102" s="210"/>
      <c r="AC1102" s="210"/>
      <c r="AD1102" s="210"/>
      <c r="AE1102" s="210"/>
      <c r="AF1102" s="210"/>
      <c r="AG1102" s="210" t="s">
        <v>395</v>
      </c>
      <c r="AH1102" s="210">
        <v>2</v>
      </c>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3" x14ac:dyDescent="0.25">
      <c r="A1103" s="217"/>
      <c r="B1103" s="218"/>
      <c r="C1103" s="268" t="s">
        <v>1261</v>
      </c>
      <c r="D1103" s="259"/>
      <c r="E1103" s="260">
        <v>21.46</v>
      </c>
      <c r="F1103" s="220"/>
      <c r="G1103" s="220"/>
      <c r="H1103" s="220"/>
      <c r="I1103" s="220"/>
      <c r="J1103" s="220"/>
      <c r="K1103" s="220"/>
      <c r="L1103" s="220"/>
      <c r="M1103" s="220"/>
      <c r="N1103" s="219"/>
      <c r="O1103" s="219"/>
      <c r="P1103" s="219"/>
      <c r="Q1103" s="219"/>
      <c r="R1103" s="220"/>
      <c r="S1103" s="220"/>
      <c r="T1103" s="220"/>
      <c r="U1103" s="220"/>
      <c r="V1103" s="220"/>
      <c r="W1103" s="220"/>
      <c r="X1103" s="220"/>
      <c r="Y1103" s="220"/>
      <c r="Z1103" s="210"/>
      <c r="AA1103" s="210"/>
      <c r="AB1103" s="210"/>
      <c r="AC1103" s="210"/>
      <c r="AD1103" s="210"/>
      <c r="AE1103" s="210"/>
      <c r="AF1103" s="210"/>
      <c r="AG1103" s="210" t="s">
        <v>395</v>
      </c>
      <c r="AH1103" s="210">
        <v>2</v>
      </c>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3" x14ac:dyDescent="0.25">
      <c r="A1104" s="217"/>
      <c r="B1104" s="218"/>
      <c r="C1104" s="268" t="s">
        <v>1262</v>
      </c>
      <c r="D1104" s="259"/>
      <c r="E1104" s="260">
        <v>5.64</v>
      </c>
      <c r="F1104" s="220"/>
      <c r="G1104" s="220"/>
      <c r="H1104" s="220"/>
      <c r="I1104" s="220"/>
      <c r="J1104" s="220"/>
      <c r="K1104" s="220"/>
      <c r="L1104" s="220"/>
      <c r="M1104" s="220"/>
      <c r="N1104" s="219"/>
      <c r="O1104" s="219"/>
      <c r="P1104" s="219"/>
      <c r="Q1104" s="219"/>
      <c r="R1104" s="220"/>
      <c r="S1104" s="220"/>
      <c r="T1104" s="220"/>
      <c r="U1104" s="220"/>
      <c r="V1104" s="220"/>
      <c r="W1104" s="220"/>
      <c r="X1104" s="220"/>
      <c r="Y1104" s="220"/>
      <c r="Z1104" s="210"/>
      <c r="AA1104" s="210"/>
      <c r="AB1104" s="210"/>
      <c r="AC1104" s="210"/>
      <c r="AD1104" s="210"/>
      <c r="AE1104" s="210"/>
      <c r="AF1104" s="210"/>
      <c r="AG1104" s="210" t="s">
        <v>395</v>
      </c>
      <c r="AH1104" s="210">
        <v>2</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3" x14ac:dyDescent="0.25">
      <c r="A1105" s="217"/>
      <c r="B1105" s="218"/>
      <c r="C1105" s="268" t="s">
        <v>1263</v>
      </c>
      <c r="D1105" s="259"/>
      <c r="E1105" s="260">
        <v>21.46</v>
      </c>
      <c r="F1105" s="220"/>
      <c r="G1105" s="220"/>
      <c r="H1105" s="220"/>
      <c r="I1105" s="220"/>
      <c r="J1105" s="220"/>
      <c r="K1105" s="220"/>
      <c r="L1105" s="220"/>
      <c r="M1105" s="220"/>
      <c r="N1105" s="219"/>
      <c r="O1105" s="219"/>
      <c r="P1105" s="219"/>
      <c r="Q1105" s="219"/>
      <c r="R1105" s="220"/>
      <c r="S1105" s="220"/>
      <c r="T1105" s="220"/>
      <c r="U1105" s="220"/>
      <c r="V1105" s="220"/>
      <c r="W1105" s="220"/>
      <c r="X1105" s="220"/>
      <c r="Y1105" s="220"/>
      <c r="Z1105" s="210"/>
      <c r="AA1105" s="210"/>
      <c r="AB1105" s="210"/>
      <c r="AC1105" s="210"/>
      <c r="AD1105" s="210"/>
      <c r="AE1105" s="210"/>
      <c r="AF1105" s="210"/>
      <c r="AG1105" s="210" t="s">
        <v>395</v>
      </c>
      <c r="AH1105" s="210">
        <v>2</v>
      </c>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3" x14ac:dyDescent="0.25">
      <c r="A1106" s="217"/>
      <c r="B1106" s="218"/>
      <c r="C1106" s="268" t="s">
        <v>1264</v>
      </c>
      <c r="D1106" s="259"/>
      <c r="E1106" s="260">
        <v>5.64</v>
      </c>
      <c r="F1106" s="220"/>
      <c r="G1106" s="220"/>
      <c r="H1106" s="220"/>
      <c r="I1106" s="220"/>
      <c r="J1106" s="220"/>
      <c r="K1106" s="220"/>
      <c r="L1106" s="220"/>
      <c r="M1106" s="220"/>
      <c r="N1106" s="219"/>
      <c r="O1106" s="219"/>
      <c r="P1106" s="219"/>
      <c r="Q1106" s="219"/>
      <c r="R1106" s="220"/>
      <c r="S1106" s="220"/>
      <c r="T1106" s="220"/>
      <c r="U1106" s="220"/>
      <c r="V1106" s="220"/>
      <c r="W1106" s="220"/>
      <c r="X1106" s="220"/>
      <c r="Y1106" s="220"/>
      <c r="Z1106" s="210"/>
      <c r="AA1106" s="210"/>
      <c r="AB1106" s="210"/>
      <c r="AC1106" s="210"/>
      <c r="AD1106" s="210"/>
      <c r="AE1106" s="210"/>
      <c r="AF1106" s="210"/>
      <c r="AG1106" s="210" t="s">
        <v>395</v>
      </c>
      <c r="AH1106" s="210">
        <v>2</v>
      </c>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outlineLevel="3" x14ac:dyDescent="0.25">
      <c r="A1107" s="217"/>
      <c r="B1107" s="218"/>
      <c r="C1107" s="268" t="s">
        <v>1265</v>
      </c>
      <c r="D1107" s="259"/>
      <c r="E1107" s="260">
        <v>21.46</v>
      </c>
      <c r="F1107" s="220"/>
      <c r="G1107" s="220"/>
      <c r="H1107" s="220"/>
      <c r="I1107" s="220"/>
      <c r="J1107" s="220"/>
      <c r="K1107" s="220"/>
      <c r="L1107" s="220"/>
      <c r="M1107" s="220"/>
      <c r="N1107" s="219"/>
      <c r="O1107" s="219"/>
      <c r="P1107" s="219"/>
      <c r="Q1107" s="219"/>
      <c r="R1107" s="220"/>
      <c r="S1107" s="220"/>
      <c r="T1107" s="220"/>
      <c r="U1107" s="220"/>
      <c r="V1107" s="220"/>
      <c r="W1107" s="220"/>
      <c r="X1107" s="220"/>
      <c r="Y1107" s="220"/>
      <c r="Z1107" s="210"/>
      <c r="AA1107" s="210"/>
      <c r="AB1107" s="210"/>
      <c r="AC1107" s="210"/>
      <c r="AD1107" s="210"/>
      <c r="AE1107" s="210"/>
      <c r="AF1107" s="210"/>
      <c r="AG1107" s="210" t="s">
        <v>395</v>
      </c>
      <c r="AH1107" s="210">
        <v>2</v>
      </c>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3" x14ac:dyDescent="0.25">
      <c r="A1108" s="217"/>
      <c r="B1108" s="218"/>
      <c r="C1108" s="268" t="s">
        <v>1266</v>
      </c>
      <c r="D1108" s="259"/>
      <c r="E1108" s="260">
        <v>5.64</v>
      </c>
      <c r="F1108" s="220"/>
      <c r="G1108" s="220"/>
      <c r="H1108" s="220"/>
      <c r="I1108" s="220"/>
      <c r="J1108" s="220"/>
      <c r="K1108" s="220"/>
      <c r="L1108" s="220"/>
      <c r="M1108" s="220"/>
      <c r="N1108" s="219"/>
      <c r="O1108" s="219"/>
      <c r="P1108" s="219"/>
      <c r="Q1108" s="219"/>
      <c r="R1108" s="220"/>
      <c r="S1108" s="220"/>
      <c r="T1108" s="220"/>
      <c r="U1108" s="220"/>
      <c r="V1108" s="220"/>
      <c r="W1108" s="220"/>
      <c r="X1108" s="220"/>
      <c r="Y1108" s="220"/>
      <c r="Z1108" s="210"/>
      <c r="AA1108" s="210"/>
      <c r="AB1108" s="210"/>
      <c r="AC1108" s="210"/>
      <c r="AD1108" s="210"/>
      <c r="AE1108" s="210"/>
      <c r="AF1108" s="210"/>
      <c r="AG1108" s="210" t="s">
        <v>395</v>
      </c>
      <c r="AH1108" s="210">
        <v>2</v>
      </c>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3" x14ac:dyDescent="0.25">
      <c r="A1109" s="217"/>
      <c r="B1109" s="218"/>
      <c r="C1109" s="268" t="s">
        <v>1267</v>
      </c>
      <c r="D1109" s="259"/>
      <c r="E1109" s="260">
        <v>30.45</v>
      </c>
      <c r="F1109" s="220"/>
      <c r="G1109" s="220"/>
      <c r="H1109" s="220"/>
      <c r="I1109" s="220"/>
      <c r="J1109" s="220"/>
      <c r="K1109" s="220"/>
      <c r="L1109" s="220"/>
      <c r="M1109" s="220"/>
      <c r="N1109" s="219"/>
      <c r="O1109" s="219"/>
      <c r="P1109" s="219"/>
      <c r="Q1109" s="219"/>
      <c r="R1109" s="220"/>
      <c r="S1109" s="220"/>
      <c r="T1109" s="220"/>
      <c r="U1109" s="220"/>
      <c r="V1109" s="220"/>
      <c r="W1109" s="220"/>
      <c r="X1109" s="220"/>
      <c r="Y1109" s="220"/>
      <c r="Z1109" s="210"/>
      <c r="AA1109" s="210"/>
      <c r="AB1109" s="210"/>
      <c r="AC1109" s="210"/>
      <c r="AD1109" s="210"/>
      <c r="AE1109" s="210"/>
      <c r="AF1109" s="210"/>
      <c r="AG1109" s="210" t="s">
        <v>395</v>
      </c>
      <c r="AH1109" s="210">
        <v>2</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3" x14ac:dyDescent="0.25">
      <c r="A1110" s="217"/>
      <c r="B1110" s="218"/>
      <c r="C1110" s="268" t="s">
        <v>1268</v>
      </c>
      <c r="D1110" s="259"/>
      <c r="E1110" s="260">
        <v>1.94</v>
      </c>
      <c r="F1110" s="220"/>
      <c r="G1110" s="220"/>
      <c r="H1110" s="220"/>
      <c r="I1110" s="220"/>
      <c r="J1110" s="220"/>
      <c r="K1110" s="220"/>
      <c r="L1110" s="220"/>
      <c r="M1110" s="220"/>
      <c r="N1110" s="219"/>
      <c r="O1110" s="219"/>
      <c r="P1110" s="219"/>
      <c r="Q1110" s="219"/>
      <c r="R1110" s="220"/>
      <c r="S1110" s="220"/>
      <c r="T1110" s="220"/>
      <c r="U1110" s="220"/>
      <c r="V1110" s="220"/>
      <c r="W1110" s="220"/>
      <c r="X1110" s="220"/>
      <c r="Y1110" s="220"/>
      <c r="Z1110" s="210"/>
      <c r="AA1110" s="210"/>
      <c r="AB1110" s="210"/>
      <c r="AC1110" s="210"/>
      <c r="AD1110" s="210"/>
      <c r="AE1110" s="210"/>
      <c r="AF1110" s="210"/>
      <c r="AG1110" s="210" t="s">
        <v>395</v>
      </c>
      <c r="AH1110" s="210">
        <v>2</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3" x14ac:dyDescent="0.25">
      <c r="A1111" s="217"/>
      <c r="B1111" s="218"/>
      <c r="C1111" s="268" t="s">
        <v>1269</v>
      </c>
      <c r="D1111" s="259"/>
      <c r="E1111" s="260">
        <v>6.45</v>
      </c>
      <c r="F1111" s="220"/>
      <c r="G1111" s="220"/>
      <c r="H1111" s="220"/>
      <c r="I1111" s="220"/>
      <c r="J1111" s="220"/>
      <c r="K1111" s="220"/>
      <c r="L1111" s="220"/>
      <c r="M1111" s="220"/>
      <c r="N1111" s="219"/>
      <c r="O1111" s="219"/>
      <c r="P1111" s="219"/>
      <c r="Q1111" s="219"/>
      <c r="R1111" s="220"/>
      <c r="S1111" s="220"/>
      <c r="T1111" s="220"/>
      <c r="U1111" s="220"/>
      <c r="V1111" s="220"/>
      <c r="W1111" s="220"/>
      <c r="X1111" s="220"/>
      <c r="Y1111" s="220"/>
      <c r="Z1111" s="210"/>
      <c r="AA1111" s="210"/>
      <c r="AB1111" s="210"/>
      <c r="AC1111" s="210"/>
      <c r="AD1111" s="210"/>
      <c r="AE1111" s="210"/>
      <c r="AF1111" s="210"/>
      <c r="AG1111" s="210" t="s">
        <v>395</v>
      </c>
      <c r="AH1111" s="210">
        <v>2</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3" x14ac:dyDescent="0.25">
      <c r="A1112" s="217"/>
      <c r="B1112" s="218"/>
      <c r="C1112" s="268" t="s">
        <v>1270</v>
      </c>
      <c r="D1112" s="259"/>
      <c r="E1112" s="260">
        <v>2.91</v>
      </c>
      <c r="F1112" s="220"/>
      <c r="G1112" s="220"/>
      <c r="H1112" s="220"/>
      <c r="I1112" s="220"/>
      <c r="J1112" s="220"/>
      <c r="K1112" s="220"/>
      <c r="L1112" s="220"/>
      <c r="M1112" s="220"/>
      <c r="N1112" s="219"/>
      <c r="O1112" s="219"/>
      <c r="P1112" s="219"/>
      <c r="Q1112" s="219"/>
      <c r="R1112" s="220"/>
      <c r="S1112" s="220"/>
      <c r="T1112" s="220"/>
      <c r="U1112" s="220"/>
      <c r="V1112" s="220"/>
      <c r="W1112" s="220"/>
      <c r="X1112" s="220"/>
      <c r="Y1112" s="220"/>
      <c r="Z1112" s="210"/>
      <c r="AA1112" s="210"/>
      <c r="AB1112" s="210"/>
      <c r="AC1112" s="210"/>
      <c r="AD1112" s="210"/>
      <c r="AE1112" s="210"/>
      <c r="AF1112" s="210"/>
      <c r="AG1112" s="210" t="s">
        <v>395</v>
      </c>
      <c r="AH1112" s="210">
        <v>2</v>
      </c>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3" x14ac:dyDescent="0.25">
      <c r="A1113" s="217"/>
      <c r="B1113" s="218"/>
      <c r="C1113" s="268" t="s">
        <v>1271</v>
      </c>
      <c r="D1113" s="259"/>
      <c r="E1113" s="260">
        <v>3.12</v>
      </c>
      <c r="F1113" s="220"/>
      <c r="G1113" s="220"/>
      <c r="H1113" s="220"/>
      <c r="I1113" s="220"/>
      <c r="J1113" s="220"/>
      <c r="K1113" s="220"/>
      <c r="L1113" s="220"/>
      <c r="M1113" s="220"/>
      <c r="N1113" s="219"/>
      <c r="O1113" s="219"/>
      <c r="P1113" s="219"/>
      <c r="Q1113" s="219"/>
      <c r="R1113" s="220"/>
      <c r="S1113" s="220"/>
      <c r="T1113" s="220"/>
      <c r="U1113" s="220"/>
      <c r="V1113" s="220"/>
      <c r="W1113" s="220"/>
      <c r="X1113" s="220"/>
      <c r="Y1113" s="220"/>
      <c r="Z1113" s="210"/>
      <c r="AA1113" s="210"/>
      <c r="AB1113" s="210"/>
      <c r="AC1113" s="210"/>
      <c r="AD1113" s="210"/>
      <c r="AE1113" s="210"/>
      <c r="AF1113" s="210"/>
      <c r="AG1113" s="210" t="s">
        <v>395</v>
      </c>
      <c r="AH1113" s="210">
        <v>2</v>
      </c>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3" x14ac:dyDescent="0.25">
      <c r="A1114" s="217"/>
      <c r="B1114" s="218"/>
      <c r="C1114" s="268" t="s">
        <v>1272</v>
      </c>
      <c r="D1114" s="259"/>
      <c r="E1114" s="260">
        <v>0.82</v>
      </c>
      <c r="F1114" s="220"/>
      <c r="G1114" s="220"/>
      <c r="H1114" s="220"/>
      <c r="I1114" s="220"/>
      <c r="J1114" s="220"/>
      <c r="K1114" s="220"/>
      <c r="L1114" s="220"/>
      <c r="M1114" s="220"/>
      <c r="N1114" s="219"/>
      <c r="O1114" s="219"/>
      <c r="P1114" s="219"/>
      <c r="Q1114" s="219"/>
      <c r="R1114" s="220"/>
      <c r="S1114" s="220"/>
      <c r="T1114" s="220"/>
      <c r="U1114" s="220"/>
      <c r="V1114" s="220"/>
      <c r="W1114" s="220"/>
      <c r="X1114" s="220"/>
      <c r="Y1114" s="220"/>
      <c r="Z1114" s="210"/>
      <c r="AA1114" s="210"/>
      <c r="AB1114" s="210"/>
      <c r="AC1114" s="210"/>
      <c r="AD1114" s="210"/>
      <c r="AE1114" s="210"/>
      <c r="AF1114" s="210"/>
      <c r="AG1114" s="210" t="s">
        <v>395</v>
      </c>
      <c r="AH1114" s="210">
        <v>2</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3" x14ac:dyDescent="0.25">
      <c r="A1115" s="217"/>
      <c r="B1115" s="218"/>
      <c r="C1115" s="268" t="s">
        <v>1273</v>
      </c>
      <c r="D1115" s="259"/>
      <c r="E1115" s="260">
        <v>2.4</v>
      </c>
      <c r="F1115" s="220"/>
      <c r="G1115" s="220"/>
      <c r="H1115" s="220"/>
      <c r="I1115" s="220"/>
      <c r="J1115" s="220"/>
      <c r="K1115" s="220"/>
      <c r="L1115" s="220"/>
      <c r="M1115" s="220"/>
      <c r="N1115" s="219"/>
      <c r="O1115" s="219"/>
      <c r="P1115" s="219"/>
      <c r="Q1115" s="219"/>
      <c r="R1115" s="220"/>
      <c r="S1115" s="220"/>
      <c r="T1115" s="220"/>
      <c r="U1115" s="220"/>
      <c r="V1115" s="220"/>
      <c r="W1115" s="220"/>
      <c r="X1115" s="220"/>
      <c r="Y1115" s="220"/>
      <c r="Z1115" s="210"/>
      <c r="AA1115" s="210"/>
      <c r="AB1115" s="210"/>
      <c r="AC1115" s="210"/>
      <c r="AD1115" s="210"/>
      <c r="AE1115" s="210"/>
      <c r="AF1115" s="210"/>
      <c r="AG1115" s="210" t="s">
        <v>395</v>
      </c>
      <c r="AH1115" s="210">
        <v>2</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3" x14ac:dyDescent="0.25">
      <c r="A1116" s="217"/>
      <c r="B1116" s="218"/>
      <c r="C1116" s="268" t="s">
        <v>1274</v>
      </c>
      <c r="D1116" s="259"/>
      <c r="E1116" s="260">
        <v>2.16</v>
      </c>
      <c r="F1116" s="220"/>
      <c r="G1116" s="220"/>
      <c r="H1116" s="220"/>
      <c r="I1116" s="220"/>
      <c r="J1116" s="220"/>
      <c r="K1116" s="220"/>
      <c r="L1116" s="220"/>
      <c r="M1116" s="220"/>
      <c r="N1116" s="219"/>
      <c r="O1116" s="219"/>
      <c r="P1116" s="219"/>
      <c r="Q1116" s="219"/>
      <c r="R1116" s="220"/>
      <c r="S1116" s="220"/>
      <c r="T1116" s="220"/>
      <c r="U1116" s="220"/>
      <c r="V1116" s="220"/>
      <c r="W1116" s="220"/>
      <c r="X1116" s="220"/>
      <c r="Y1116" s="220"/>
      <c r="Z1116" s="210"/>
      <c r="AA1116" s="210"/>
      <c r="AB1116" s="210"/>
      <c r="AC1116" s="210"/>
      <c r="AD1116" s="210"/>
      <c r="AE1116" s="210"/>
      <c r="AF1116" s="210"/>
      <c r="AG1116" s="210" t="s">
        <v>395</v>
      </c>
      <c r="AH1116" s="210">
        <v>2</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3" x14ac:dyDescent="0.25">
      <c r="A1117" s="217"/>
      <c r="B1117" s="218"/>
      <c r="C1117" s="268" t="s">
        <v>1275</v>
      </c>
      <c r="D1117" s="259"/>
      <c r="E1117" s="260">
        <v>6.45</v>
      </c>
      <c r="F1117" s="220"/>
      <c r="G1117" s="220"/>
      <c r="H1117" s="220"/>
      <c r="I1117" s="220"/>
      <c r="J1117" s="220"/>
      <c r="K1117" s="220"/>
      <c r="L1117" s="220"/>
      <c r="M1117" s="220"/>
      <c r="N1117" s="219"/>
      <c r="O1117" s="219"/>
      <c r="P1117" s="219"/>
      <c r="Q1117" s="219"/>
      <c r="R1117" s="220"/>
      <c r="S1117" s="220"/>
      <c r="T1117" s="220"/>
      <c r="U1117" s="220"/>
      <c r="V1117" s="220"/>
      <c r="W1117" s="220"/>
      <c r="X1117" s="220"/>
      <c r="Y1117" s="220"/>
      <c r="Z1117" s="210"/>
      <c r="AA1117" s="210"/>
      <c r="AB1117" s="210"/>
      <c r="AC1117" s="210"/>
      <c r="AD1117" s="210"/>
      <c r="AE1117" s="210"/>
      <c r="AF1117" s="210"/>
      <c r="AG1117" s="210" t="s">
        <v>395</v>
      </c>
      <c r="AH1117" s="210">
        <v>2</v>
      </c>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3" x14ac:dyDescent="0.25">
      <c r="A1118" s="217"/>
      <c r="B1118" s="218"/>
      <c r="C1118" s="268" t="s">
        <v>1276</v>
      </c>
      <c r="D1118" s="259"/>
      <c r="E1118" s="260">
        <v>2.91</v>
      </c>
      <c r="F1118" s="220"/>
      <c r="G1118" s="220"/>
      <c r="H1118" s="220"/>
      <c r="I1118" s="220"/>
      <c r="J1118" s="220"/>
      <c r="K1118" s="220"/>
      <c r="L1118" s="220"/>
      <c r="M1118" s="220"/>
      <c r="N1118" s="219"/>
      <c r="O1118" s="219"/>
      <c r="P1118" s="219"/>
      <c r="Q1118" s="219"/>
      <c r="R1118" s="220"/>
      <c r="S1118" s="220"/>
      <c r="T1118" s="220"/>
      <c r="U1118" s="220"/>
      <c r="V1118" s="220"/>
      <c r="W1118" s="220"/>
      <c r="X1118" s="220"/>
      <c r="Y1118" s="220"/>
      <c r="Z1118" s="210"/>
      <c r="AA1118" s="210"/>
      <c r="AB1118" s="210"/>
      <c r="AC1118" s="210"/>
      <c r="AD1118" s="210"/>
      <c r="AE1118" s="210"/>
      <c r="AF1118" s="210"/>
      <c r="AG1118" s="210" t="s">
        <v>395</v>
      </c>
      <c r="AH1118" s="210">
        <v>2</v>
      </c>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3" x14ac:dyDescent="0.25">
      <c r="A1119" s="217"/>
      <c r="B1119" s="218"/>
      <c r="C1119" s="268" t="s">
        <v>1277</v>
      </c>
      <c r="D1119" s="259"/>
      <c r="E1119" s="260">
        <v>3.32</v>
      </c>
      <c r="F1119" s="220"/>
      <c r="G1119" s="220"/>
      <c r="H1119" s="220"/>
      <c r="I1119" s="220"/>
      <c r="J1119" s="220"/>
      <c r="K1119" s="220"/>
      <c r="L1119" s="220"/>
      <c r="M1119" s="220"/>
      <c r="N1119" s="219"/>
      <c r="O1119" s="219"/>
      <c r="P1119" s="219"/>
      <c r="Q1119" s="219"/>
      <c r="R1119" s="220"/>
      <c r="S1119" s="220"/>
      <c r="T1119" s="220"/>
      <c r="U1119" s="220"/>
      <c r="V1119" s="220"/>
      <c r="W1119" s="220"/>
      <c r="X1119" s="220"/>
      <c r="Y1119" s="220"/>
      <c r="Z1119" s="210"/>
      <c r="AA1119" s="210"/>
      <c r="AB1119" s="210"/>
      <c r="AC1119" s="210"/>
      <c r="AD1119" s="210"/>
      <c r="AE1119" s="210"/>
      <c r="AF1119" s="210"/>
      <c r="AG1119" s="210" t="s">
        <v>395</v>
      </c>
      <c r="AH1119" s="210">
        <v>2</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3" x14ac:dyDescent="0.25">
      <c r="A1120" s="217"/>
      <c r="B1120" s="218"/>
      <c r="C1120" s="269" t="s">
        <v>473</v>
      </c>
      <c r="D1120" s="261"/>
      <c r="E1120" s="262">
        <v>344.75</v>
      </c>
      <c r="F1120" s="220"/>
      <c r="G1120" s="220"/>
      <c r="H1120" s="220"/>
      <c r="I1120" s="220"/>
      <c r="J1120" s="220"/>
      <c r="K1120" s="220"/>
      <c r="L1120" s="220"/>
      <c r="M1120" s="220"/>
      <c r="N1120" s="219"/>
      <c r="O1120" s="219"/>
      <c r="P1120" s="219"/>
      <c r="Q1120" s="219"/>
      <c r="R1120" s="220"/>
      <c r="S1120" s="220"/>
      <c r="T1120" s="220"/>
      <c r="U1120" s="220"/>
      <c r="V1120" s="220"/>
      <c r="W1120" s="220"/>
      <c r="X1120" s="220"/>
      <c r="Y1120" s="220"/>
      <c r="Z1120" s="210"/>
      <c r="AA1120" s="210"/>
      <c r="AB1120" s="210"/>
      <c r="AC1120" s="210"/>
      <c r="AD1120" s="210"/>
      <c r="AE1120" s="210"/>
      <c r="AF1120" s="210"/>
      <c r="AG1120" s="210" t="s">
        <v>395</v>
      </c>
      <c r="AH1120" s="210">
        <v>3</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3" x14ac:dyDescent="0.25">
      <c r="A1121" s="217"/>
      <c r="B1121" s="218"/>
      <c r="C1121" s="267" t="s">
        <v>474</v>
      </c>
      <c r="D1121" s="259"/>
      <c r="E1121" s="260"/>
      <c r="F1121" s="220"/>
      <c r="G1121" s="220"/>
      <c r="H1121" s="220"/>
      <c r="I1121" s="220"/>
      <c r="J1121" s="220"/>
      <c r="K1121" s="220"/>
      <c r="L1121" s="220"/>
      <c r="M1121" s="220"/>
      <c r="N1121" s="219"/>
      <c r="O1121" s="219"/>
      <c r="P1121" s="219"/>
      <c r="Q1121" s="219"/>
      <c r="R1121" s="220"/>
      <c r="S1121" s="220"/>
      <c r="T1121" s="220"/>
      <c r="U1121" s="220"/>
      <c r="V1121" s="220"/>
      <c r="W1121" s="220"/>
      <c r="X1121" s="220"/>
      <c r="Y1121" s="220"/>
      <c r="Z1121" s="210"/>
      <c r="AA1121" s="210"/>
      <c r="AB1121" s="210"/>
      <c r="AC1121" s="210"/>
      <c r="AD1121" s="210"/>
      <c r="AE1121" s="210"/>
      <c r="AF1121" s="210"/>
      <c r="AG1121" s="210" t="s">
        <v>395</v>
      </c>
      <c r="AH1121" s="210"/>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3" x14ac:dyDescent="0.25">
      <c r="A1122" s="217"/>
      <c r="B1122" s="218"/>
      <c r="C1122" s="265" t="s">
        <v>1278</v>
      </c>
      <c r="D1122" s="257"/>
      <c r="E1122" s="258">
        <v>68.95</v>
      </c>
      <c r="F1122" s="220"/>
      <c r="G1122" s="220"/>
      <c r="H1122" s="220"/>
      <c r="I1122" s="220"/>
      <c r="J1122" s="220"/>
      <c r="K1122" s="220"/>
      <c r="L1122" s="220"/>
      <c r="M1122" s="220"/>
      <c r="N1122" s="219"/>
      <c r="O1122" s="219"/>
      <c r="P1122" s="219"/>
      <c r="Q1122" s="219"/>
      <c r="R1122" s="220"/>
      <c r="S1122" s="220"/>
      <c r="T1122" s="220"/>
      <c r="U1122" s="220"/>
      <c r="V1122" s="220"/>
      <c r="W1122" s="220"/>
      <c r="X1122" s="220"/>
      <c r="Y1122" s="220"/>
      <c r="Z1122" s="210"/>
      <c r="AA1122" s="210"/>
      <c r="AB1122" s="210"/>
      <c r="AC1122" s="210"/>
      <c r="AD1122" s="210"/>
      <c r="AE1122" s="210"/>
      <c r="AF1122" s="210"/>
      <c r="AG1122" s="210" t="s">
        <v>395</v>
      </c>
      <c r="AH1122" s="210">
        <v>0</v>
      </c>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ht="20.399999999999999" outlineLevel="1" x14ac:dyDescent="0.25">
      <c r="A1123" s="232">
        <v>190</v>
      </c>
      <c r="B1123" s="233" t="s">
        <v>1279</v>
      </c>
      <c r="C1123" s="250" t="s">
        <v>1280</v>
      </c>
      <c r="D1123" s="234" t="s">
        <v>687</v>
      </c>
      <c r="E1123" s="235">
        <v>1873.92</v>
      </c>
      <c r="F1123" s="236"/>
      <c r="G1123" s="237">
        <f>ROUND(E1123*F1123,2)</f>
        <v>0</v>
      </c>
      <c r="H1123" s="236"/>
      <c r="I1123" s="237">
        <f>ROUND(E1123*H1123,2)</f>
        <v>0</v>
      </c>
      <c r="J1123" s="236"/>
      <c r="K1123" s="237">
        <f>ROUND(E1123*J1123,2)</f>
        <v>0</v>
      </c>
      <c r="L1123" s="237">
        <v>12</v>
      </c>
      <c r="M1123" s="237">
        <f>G1123*(1+L1123/100)</f>
        <v>0</v>
      </c>
      <c r="N1123" s="235">
        <v>1E-3</v>
      </c>
      <c r="O1123" s="235">
        <f>ROUND(E1123*N1123,2)</f>
        <v>1.87</v>
      </c>
      <c r="P1123" s="235">
        <v>0</v>
      </c>
      <c r="Q1123" s="235">
        <f>ROUND(E1123*P1123,2)</f>
        <v>0</v>
      </c>
      <c r="R1123" s="237" t="s">
        <v>606</v>
      </c>
      <c r="S1123" s="237" t="s">
        <v>292</v>
      </c>
      <c r="T1123" s="238" t="s">
        <v>439</v>
      </c>
      <c r="U1123" s="220">
        <v>0</v>
      </c>
      <c r="V1123" s="220">
        <f>ROUND(E1123*U1123,2)</f>
        <v>0</v>
      </c>
      <c r="W1123" s="220"/>
      <c r="X1123" s="220" t="s">
        <v>607</v>
      </c>
      <c r="Y1123" s="220" t="s">
        <v>295</v>
      </c>
      <c r="Z1123" s="210"/>
      <c r="AA1123" s="210"/>
      <c r="AB1123" s="210"/>
      <c r="AC1123" s="210"/>
      <c r="AD1123" s="210"/>
      <c r="AE1123" s="210"/>
      <c r="AF1123" s="210"/>
      <c r="AG1123" s="210" t="s">
        <v>608</v>
      </c>
      <c r="AH1123" s="210"/>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2" x14ac:dyDescent="0.25">
      <c r="A1124" s="217"/>
      <c r="B1124" s="218"/>
      <c r="C1124" s="267" t="s">
        <v>468</v>
      </c>
      <c r="D1124" s="259"/>
      <c r="E1124" s="260"/>
      <c r="F1124" s="220"/>
      <c r="G1124" s="220"/>
      <c r="H1124" s="220"/>
      <c r="I1124" s="220"/>
      <c r="J1124" s="220"/>
      <c r="K1124" s="220"/>
      <c r="L1124" s="220"/>
      <c r="M1124" s="220"/>
      <c r="N1124" s="219"/>
      <c r="O1124" s="219"/>
      <c r="P1124" s="219"/>
      <c r="Q1124" s="219"/>
      <c r="R1124" s="220"/>
      <c r="S1124" s="220"/>
      <c r="T1124" s="220"/>
      <c r="U1124" s="220"/>
      <c r="V1124" s="220"/>
      <c r="W1124" s="220"/>
      <c r="X1124" s="220"/>
      <c r="Y1124" s="220"/>
      <c r="Z1124" s="210"/>
      <c r="AA1124" s="210"/>
      <c r="AB1124" s="210"/>
      <c r="AC1124" s="210"/>
      <c r="AD1124" s="210"/>
      <c r="AE1124" s="210"/>
      <c r="AF1124" s="210"/>
      <c r="AG1124" s="210" t="s">
        <v>395</v>
      </c>
      <c r="AH1124" s="210"/>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3" x14ac:dyDescent="0.25">
      <c r="A1125" s="217"/>
      <c r="B1125" s="218"/>
      <c r="C1125" s="268" t="s">
        <v>1250</v>
      </c>
      <c r="D1125" s="259"/>
      <c r="E1125" s="260">
        <v>23.09</v>
      </c>
      <c r="F1125" s="220"/>
      <c r="G1125" s="220"/>
      <c r="H1125" s="220"/>
      <c r="I1125" s="220"/>
      <c r="J1125" s="220"/>
      <c r="K1125" s="220"/>
      <c r="L1125" s="220"/>
      <c r="M1125" s="220"/>
      <c r="N1125" s="219"/>
      <c r="O1125" s="219"/>
      <c r="P1125" s="219"/>
      <c r="Q1125" s="219"/>
      <c r="R1125" s="220"/>
      <c r="S1125" s="220"/>
      <c r="T1125" s="220"/>
      <c r="U1125" s="220"/>
      <c r="V1125" s="220"/>
      <c r="W1125" s="220"/>
      <c r="X1125" s="220"/>
      <c r="Y1125" s="220"/>
      <c r="Z1125" s="210"/>
      <c r="AA1125" s="210"/>
      <c r="AB1125" s="210"/>
      <c r="AC1125" s="210"/>
      <c r="AD1125" s="210"/>
      <c r="AE1125" s="210"/>
      <c r="AF1125" s="210"/>
      <c r="AG1125" s="210" t="s">
        <v>395</v>
      </c>
      <c r="AH1125" s="210">
        <v>2</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3" x14ac:dyDescent="0.25">
      <c r="A1126" s="217"/>
      <c r="B1126" s="218"/>
      <c r="C1126" s="268" t="s">
        <v>1251</v>
      </c>
      <c r="D1126" s="259"/>
      <c r="E1126" s="260">
        <v>21.46</v>
      </c>
      <c r="F1126" s="220"/>
      <c r="G1126" s="220"/>
      <c r="H1126" s="220"/>
      <c r="I1126" s="220"/>
      <c r="J1126" s="220"/>
      <c r="K1126" s="220"/>
      <c r="L1126" s="220"/>
      <c r="M1126" s="220"/>
      <c r="N1126" s="219"/>
      <c r="O1126" s="219"/>
      <c r="P1126" s="219"/>
      <c r="Q1126" s="219"/>
      <c r="R1126" s="220"/>
      <c r="S1126" s="220"/>
      <c r="T1126" s="220"/>
      <c r="U1126" s="220"/>
      <c r="V1126" s="220"/>
      <c r="W1126" s="220"/>
      <c r="X1126" s="220"/>
      <c r="Y1126" s="220"/>
      <c r="Z1126" s="210"/>
      <c r="AA1126" s="210"/>
      <c r="AB1126" s="210"/>
      <c r="AC1126" s="210"/>
      <c r="AD1126" s="210"/>
      <c r="AE1126" s="210"/>
      <c r="AF1126" s="210"/>
      <c r="AG1126" s="210" t="s">
        <v>395</v>
      </c>
      <c r="AH1126" s="210">
        <v>2</v>
      </c>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3" x14ac:dyDescent="0.25">
      <c r="A1127" s="217"/>
      <c r="B1127" s="218"/>
      <c r="C1127" s="268" t="s">
        <v>1281</v>
      </c>
      <c r="D1127" s="259"/>
      <c r="E1127" s="260">
        <v>5.64</v>
      </c>
      <c r="F1127" s="220"/>
      <c r="G1127" s="220"/>
      <c r="H1127" s="220"/>
      <c r="I1127" s="220"/>
      <c r="J1127" s="220"/>
      <c r="K1127" s="220"/>
      <c r="L1127" s="220"/>
      <c r="M1127" s="220"/>
      <c r="N1127" s="219"/>
      <c r="O1127" s="219"/>
      <c r="P1127" s="219"/>
      <c r="Q1127" s="219"/>
      <c r="R1127" s="220"/>
      <c r="S1127" s="220"/>
      <c r="T1127" s="220"/>
      <c r="U1127" s="220"/>
      <c r="V1127" s="220"/>
      <c r="W1127" s="220"/>
      <c r="X1127" s="220"/>
      <c r="Y1127" s="220"/>
      <c r="Z1127" s="210"/>
      <c r="AA1127" s="210"/>
      <c r="AB1127" s="210"/>
      <c r="AC1127" s="210"/>
      <c r="AD1127" s="210"/>
      <c r="AE1127" s="210"/>
      <c r="AF1127" s="210"/>
      <c r="AG1127" s="210" t="s">
        <v>395</v>
      </c>
      <c r="AH1127" s="210">
        <v>2</v>
      </c>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3" x14ac:dyDescent="0.25">
      <c r="A1128" s="217"/>
      <c r="B1128" s="218"/>
      <c r="C1128" s="268" t="s">
        <v>1253</v>
      </c>
      <c r="D1128" s="259"/>
      <c r="E1128" s="260">
        <v>21.46</v>
      </c>
      <c r="F1128" s="220"/>
      <c r="G1128" s="220"/>
      <c r="H1128" s="220"/>
      <c r="I1128" s="220"/>
      <c r="J1128" s="220"/>
      <c r="K1128" s="220"/>
      <c r="L1128" s="220"/>
      <c r="M1128" s="220"/>
      <c r="N1128" s="219"/>
      <c r="O1128" s="219"/>
      <c r="P1128" s="219"/>
      <c r="Q1128" s="219"/>
      <c r="R1128" s="220"/>
      <c r="S1128" s="220"/>
      <c r="T1128" s="220"/>
      <c r="U1128" s="220"/>
      <c r="V1128" s="220"/>
      <c r="W1128" s="220"/>
      <c r="X1128" s="220"/>
      <c r="Y1128" s="220"/>
      <c r="Z1128" s="210"/>
      <c r="AA1128" s="210"/>
      <c r="AB1128" s="210"/>
      <c r="AC1128" s="210"/>
      <c r="AD1128" s="210"/>
      <c r="AE1128" s="210"/>
      <c r="AF1128" s="210"/>
      <c r="AG1128" s="210" t="s">
        <v>395</v>
      </c>
      <c r="AH1128" s="210">
        <v>2</v>
      </c>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3" x14ac:dyDescent="0.25">
      <c r="A1129" s="217"/>
      <c r="B1129" s="218"/>
      <c r="C1129" s="268" t="s">
        <v>1254</v>
      </c>
      <c r="D1129" s="259"/>
      <c r="E1129" s="260">
        <v>5.64</v>
      </c>
      <c r="F1129" s="220"/>
      <c r="G1129" s="220"/>
      <c r="H1129" s="220"/>
      <c r="I1129" s="220"/>
      <c r="J1129" s="220"/>
      <c r="K1129" s="220"/>
      <c r="L1129" s="220"/>
      <c r="M1129" s="220"/>
      <c r="N1129" s="219"/>
      <c r="O1129" s="219"/>
      <c r="P1129" s="219"/>
      <c r="Q1129" s="219"/>
      <c r="R1129" s="220"/>
      <c r="S1129" s="220"/>
      <c r="T1129" s="220"/>
      <c r="U1129" s="220"/>
      <c r="V1129" s="220"/>
      <c r="W1129" s="220"/>
      <c r="X1129" s="220"/>
      <c r="Y1129" s="220"/>
      <c r="Z1129" s="210"/>
      <c r="AA1129" s="210"/>
      <c r="AB1129" s="210"/>
      <c r="AC1129" s="210"/>
      <c r="AD1129" s="210"/>
      <c r="AE1129" s="210"/>
      <c r="AF1129" s="210"/>
      <c r="AG1129" s="210" t="s">
        <v>395</v>
      </c>
      <c r="AH1129" s="210">
        <v>2</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3" x14ac:dyDescent="0.25">
      <c r="A1130" s="217"/>
      <c r="B1130" s="218"/>
      <c r="C1130" s="268" t="s">
        <v>1282</v>
      </c>
      <c r="D1130" s="259"/>
      <c r="E1130" s="260">
        <v>21.46</v>
      </c>
      <c r="F1130" s="220"/>
      <c r="G1130" s="220"/>
      <c r="H1130" s="220"/>
      <c r="I1130" s="220"/>
      <c r="J1130" s="220"/>
      <c r="K1130" s="220"/>
      <c r="L1130" s="220"/>
      <c r="M1130" s="220"/>
      <c r="N1130" s="219"/>
      <c r="O1130" s="219"/>
      <c r="P1130" s="219"/>
      <c r="Q1130" s="219"/>
      <c r="R1130" s="220"/>
      <c r="S1130" s="220"/>
      <c r="T1130" s="220"/>
      <c r="U1130" s="220"/>
      <c r="V1130" s="220"/>
      <c r="W1130" s="220"/>
      <c r="X1130" s="220"/>
      <c r="Y1130" s="220"/>
      <c r="Z1130" s="210"/>
      <c r="AA1130" s="210"/>
      <c r="AB1130" s="210"/>
      <c r="AC1130" s="210"/>
      <c r="AD1130" s="210"/>
      <c r="AE1130" s="210"/>
      <c r="AF1130" s="210"/>
      <c r="AG1130" s="210" t="s">
        <v>395</v>
      </c>
      <c r="AH1130" s="210">
        <v>2</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3" x14ac:dyDescent="0.25">
      <c r="A1131" s="217"/>
      <c r="B1131" s="218"/>
      <c r="C1131" s="268" t="s">
        <v>1256</v>
      </c>
      <c r="D1131" s="259"/>
      <c r="E1131" s="260">
        <v>5.64</v>
      </c>
      <c r="F1131" s="220"/>
      <c r="G1131" s="220"/>
      <c r="H1131" s="220"/>
      <c r="I1131" s="220"/>
      <c r="J1131" s="220"/>
      <c r="K1131" s="220"/>
      <c r="L1131" s="220"/>
      <c r="M1131" s="220"/>
      <c r="N1131" s="219"/>
      <c r="O1131" s="219"/>
      <c r="P1131" s="219"/>
      <c r="Q1131" s="219"/>
      <c r="R1131" s="220"/>
      <c r="S1131" s="220"/>
      <c r="T1131" s="220"/>
      <c r="U1131" s="220"/>
      <c r="V1131" s="220"/>
      <c r="W1131" s="220"/>
      <c r="X1131" s="220"/>
      <c r="Y1131" s="220"/>
      <c r="Z1131" s="210"/>
      <c r="AA1131" s="210"/>
      <c r="AB1131" s="210"/>
      <c r="AC1131" s="210"/>
      <c r="AD1131" s="210"/>
      <c r="AE1131" s="210"/>
      <c r="AF1131" s="210"/>
      <c r="AG1131" s="210" t="s">
        <v>395</v>
      </c>
      <c r="AH1131" s="210">
        <v>2</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3" x14ac:dyDescent="0.25">
      <c r="A1132" s="217"/>
      <c r="B1132" s="218"/>
      <c r="C1132" s="268" t="s">
        <v>1257</v>
      </c>
      <c r="D1132" s="259"/>
      <c r="E1132" s="260">
        <v>28.35</v>
      </c>
      <c r="F1132" s="220"/>
      <c r="G1132" s="220"/>
      <c r="H1132" s="220"/>
      <c r="I1132" s="220"/>
      <c r="J1132" s="220"/>
      <c r="K1132" s="220"/>
      <c r="L1132" s="220"/>
      <c r="M1132" s="220"/>
      <c r="N1132" s="219"/>
      <c r="O1132" s="219"/>
      <c r="P1132" s="219"/>
      <c r="Q1132" s="219"/>
      <c r="R1132" s="220"/>
      <c r="S1132" s="220"/>
      <c r="T1132" s="220"/>
      <c r="U1132" s="220"/>
      <c r="V1132" s="220"/>
      <c r="W1132" s="220"/>
      <c r="X1132" s="220"/>
      <c r="Y1132" s="220"/>
      <c r="Z1132" s="210"/>
      <c r="AA1132" s="210"/>
      <c r="AB1132" s="210"/>
      <c r="AC1132" s="210"/>
      <c r="AD1132" s="210"/>
      <c r="AE1132" s="210"/>
      <c r="AF1132" s="210"/>
      <c r="AG1132" s="210" t="s">
        <v>395</v>
      </c>
      <c r="AH1132" s="210">
        <v>2</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3" x14ac:dyDescent="0.25">
      <c r="A1133" s="217"/>
      <c r="B1133" s="218"/>
      <c r="C1133" s="268" t="s">
        <v>1258</v>
      </c>
      <c r="D1133" s="259"/>
      <c r="E1133" s="260">
        <v>4.1900000000000004</v>
      </c>
      <c r="F1133" s="220"/>
      <c r="G1133" s="220"/>
      <c r="H1133" s="220"/>
      <c r="I1133" s="220"/>
      <c r="J1133" s="220"/>
      <c r="K1133" s="220"/>
      <c r="L1133" s="220"/>
      <c r="M1133" s="220"/>
      <c r="N1133" s="219"/>
      <c r="O1133" s="219"/>
      <c r="P1133" s="219"/>
      <c r="Q1133" s="219"/>
      <c r="R1133" s="220"/>
      <c r="S1133" s="220"/>
      <c r="T1133" s="220"/>
      <c r="U1133" s="220"/>
      <c r="V1133" s="220"/>
      <c r="W1133" s="220"/>
      <c r="X1133" s="220"/>
      <c r="Y1133" s="220"/>
      <c r="Z1133" s="210"/>
      <c r="AA1133" s="210"/>
      <c r="AB1133" s="210"/>
      <c r="AC1133" s="210"/>
      <c r="AD1133" s="210"/>
      <c r="AE1133" s="210"/>
      <c r="AF1133" s="210"/>
      <c r="AG1133" s="210" t="s">
        <v>395</v>
      </c>
      <c r="AH1133" s="210">
        <v>2</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3" x14ac:dyDescent="0.25">
      <c r="A1134" s="217"/>
      <c r="B1134" s="218"/>
      <c r="C1134" s="268" t="s">
        <v>1259</v>
      </c>
      <c r="D1134" s="259"/>
      <c r="E1134" s="260">
        <v>35.64</v>
      </c>
      <c r="F1134" s="220"/>
      <c r="G1134" s="220"/>
      <c r="H1134" s="220"/>
      <c r="I1134" s="220"/>
      <c r="J1134" s="220"/>
      <c r="K1134" s="220"/>
      <c r="L1134" s="220"/>
      <c r="M1134" s="220"/>
      <c r="N1134" s="219"/>
      <c r="O1134" s="219"/>
      <c r="P1134" s="219"/>
      <c r="Q1134" s="219"/>
      <c r="R1134" s="220"/>
      <c r="S1134" s="220"/>
      <c r="T1134" s="220"/>
      <c r="U1134" s="220"/>
      <c r="V1134" s="220"/>
      <c r="W1134" s="220"/>
      <c r="X1134" s="220"/>
      <c r="Y1134" s="220"/>
      <c r="Z1134" s="210"/>
      <c r="AA1134" s="210"/>
      <c r="AB1134" s="210"/>
      <c r="AC1134" s="210"/>
      <c r="AD1134" s="210"/>
      <c r="AE1134" s="210"/>
      <c r="AF1134" s="210"/>
      <c r="AG1134" s="210" t="s">
        <v>395</v>
      </c>
      <c r="AH1134" s="210">
        <v>2</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3" x14ac:dyDescent="0.25">
      <c r="A1135" s="217"/>
      <c r="B1135" s="218"/>
      <c r="C1135" s="268" t="s">
        <v>1260</v>
      </c>
      <c r="D1135" s="259"/>
      <c r="E1135" s="260">
        <v>28</v>
      </c>
      <c r="F1135" s="220"/>
      <c r="G1135" s="220"/>
      <c r="H1135" s="220"/>
      <c r="I1135" s="220"/>
      <c r="J1135" s="220"/>
      <c r="K1135" s="220"/>
      <c r="L1135" s="220"/>
      <c r="M1135" s="220"/>
      <c r="N1135" s="219"/>
      <c r="O1135" s="219"/>
      <c r="P1135" s="219"/>
      <c r="Q1135" s="219"/>
      <c r="R1135" s="220"/>
      <c r="S1135" s="220"/>
      <c r="T1135" s="220"/>
      <c r="U1135" s="220"/>
      <c r="V1135" s="220"/>
      <c r="W1135" s="220"/>
      <c r="X1135" s="220"/>
      <c r="Y1135" s="220"/>
      <c r="Z1135" s="210"/>
      <c r="AA1135" s="210"/>
      <c r="AB1135" s="210"/>
      <c r="AC1135" s="210"/>
      <c r="AD1135" s="210"/>
      <c r="AE1135" s="210"/>
      <c r="AF1135" s="210"/>
      <c r="AG1135" s="210" t="s">
        <v>395</v>
      </c>
      <c r="AH1135" s="210">
        <v>2</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3" x14ac:dyDescent="0.25">
      <c r="A1136" s="217"/>
      <c r="B1136" s="218"/>
      <c r="C1136" s="268" t="s">
        <v>1261</v>
      </c>
      <c r="D1136" s="259"/>
      <c r="E1136" s="260">
        <v>21.46</v>
      </c>
      <c r="F1136" s="220"/>
      <c r="G1136" s="220"/>
      <c r="H1136" s="220"/>
      <c r="I1136" s="220"/>
      <c r="J1136" s="220"/>
      <c r="K1136" s="220"/>
      <c r="L1136" s="220"/>
      <c r="M1136" s="220"/>
      <c r="N1136" s="219"/>
      <c r="O1136" s="219"/>
      <c r="P1136" s="219"/>
      <c r="Q1136" s="219"/>
      <c r="R1136" s="220"/>
      <c r="S1136" s="220"/>
      <c r="T1136" s="220"/>
      <c r="U1136" s="220"/>
      <c r="V1136" s="220"/>
      <c r="W1136" s="220"/>
      <c r="X1136" s="220"/>
      <c r="Y1136" s="220"/>
      <c r="Z1136" s="210"/>
      <c r="AA1136" s="210"/>
      <c r="AB1136" s="210"/>
      <c r="AC1136" s="210"/>
      <c r="AD1136" s="210"/>
      <c r="AE1136" s="210"/>
      <c r="AF1136" s="210"/>
      <c r="AG1136" s="210" t="s">
        <v>395</v>
      </c>
      <c r="AH1136" s="210">
        <v>2</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3" x14ac:dyDescent="0.25">
      <c r="A1137" s="217"/>
      <c r="B1137" s="218"/>
      <c r="C1137" s="268" t="s">
        <v>1262</v>
      </c>
      <c r="D1137" s="259"/>
      <c r="E1137" s="260">
        <v>5.64</v>
      </c>
      <c r="F1137" s="220"/>
      <c r="G1137" s="220"/>
      <c r="H1137" s="220"/>
      <c r="I1137" s="220"/>
      <c r="J1137" s="220"/>
      <c r="K1137" s="220"/>
      <c r="L1137" s="220"/>
      <c r="M1137" s="220"/>
      <c r="N1137" s="219"/>
      <c r="O1137" s="219"/>
      <c r="P1137" s="219"/>
      <c r="Q1137" s="219"/>
      <c r="R1137" s="220"/>
      <c r="S1137" s="220"/>
      <c r="T1137" s="220"/>
      <c r="U1137" s="220"/>
      <c r="V1137" s="220"/>
      <c r="W1137" s="220"/>
      <c r="X1137" s="220"/>
      <c r="Y1137" s="220"/>
      <c r="Z1137" s="210"/>
      <c r="AA1137" s="210"/>
      <c r="AB1137" s="210"/>
      <c r="AC1137" s="210"/>
      <c r="AD1137" s="210"/>
      <c r="AE1137" s="210"/>
      <c r="AF1137" s="210"/>
      <c r="AG1137" s="210" t="s">
        <v>395</v>
      </c>
      <c r="AH1137" s="210">
        <v>2</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3" x14ac:dyDescent="0.25">
      <c r="A1138" s="217"/>
      <c r="B1138" s="218"/>
      <c r="C1138" s="268" t="s">
        <v>1263</v>
      </c>
      <c r="D1138" s="259"/>
      <c r="E1138" s="260">
        <v>21.46</v>
      </c>
      <c r="F1138" s="220"/>
      <c r="G1138" s="220"/>
      <c r="H1138" s="220"/>
      <c r="I1138" s="220"/>
      <c r="J1138" s="220"/>
      <c r="K1138" s="220"/>
      <c r="L1138" s="220"/>
      <c r="M1138" s="220"/>
      <c r="N1138" s="219"/>
      <c r="O1138" s="219"/>
      <c r="P1138" s="219"/>
      <c r="Q1138" s="219"/>
      <c r="R1138" s="220"/>
      <c r="S1138" s="220"/>
      <c r="T1138" s="220"/>
      <c r="U1138" s="220"/>
      <c r="V1138" s="220"/>
      <c r="W1138" s="220"/>
      <c r="X1138" s="220"/>
      <c r="Y1138" s="220"/>
      <c r="Z1138" s="210"/>
      <c r="AA1138" s="210"/>
      <c r="AB1138" s="210"/>
      <c r="AC1138" s="210"/>
      <c r="AD1138" s="210"/>
      <c r="AE1138" s="210"/>
      <c r="AF1138" s="210"/>
      <c r="AG1138" s="210" t="s">
        <v>395</v>
      </c>
      <c r="AH1138" s="210">
        <v>2</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3" x14ac:dyDescent="0.25">
      <c r="A1139" s="217"/>
      <c r="B1139" s="218"/>
      <c r="C1139" s="268" t="s">
        <v>1264</v>
      </c>
      <c r="D1139" s="259"/>
      <c r="E1139" s="260">
        <v>5.64</v>
      </c>
      <c r="F1139" s="220"/>
      <c r="G1139" s="220"/>
      <c r="H1139" s="220"/>
      <c r="I1139" s="220"/>
      <c r="J1139" s="220"/>
      <c r="K1139" s="220"/>
      <c r="L1139" s="220"/>
      <c r="M1139" s="220"/>
      <c r="N1139" s="219"/>
      <c r="O1139" s="219"/>
      <c r="P1139" s="219"/>
      <c r="Q1139" s="219"/>
      <c r="R1139" s="220"/>
      <c r="S1139" s="220"/>
      <c r="T1139" s="220"/>
      <c r="U1139" s="220"/>
      <c r="V1139" s="220"/>
      <c r="W1139" s="220"/>
      <c r="X1139" s="220"/>
      <c r="Y1139" s="220"/>
      <c r="Z1139" s="210"/>
      <c r="AA1139" s="210"/>
      <c r="AB1139" s="210"/>
      <c r="AC1139" s="210"/>
      <c r="AD1139" s="210"/>
      <c r="AE1139" s="210"/>
      <c r="AF1139" s="210"/>
      <c r="AG1139" s="210" t="s">
        <v>395</v>
      </c>
      <c r="AH1139" s="210">
        <v>2</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3" x14ac:dyDescent="0.25">
      <c r="A1140" s="217"/>
      <c r="B1140" s="218"/>
      <c r="C1140" s="268" t="s">
        <v>1265</v>
      </c>
      <c r="D1140" s="259"/>
      <c r="E1140" s="260">
        <v>21.46</v>
      </c>
      <c r="F1140" s="220"/>
      <c r="G1140" s="220"/>
      <c r="H1140" s="220"/>
      <c r="I1140" s="220"/>
      <c r="J1140" s="220"/>
      <c r="K1140" s="220"/>
      <c r="L1140" s="220"/>
      <c r="M1140" s="220"/>
      <c r="N1140" s="219"/>
      <c r="O1140" s="219"/>
      <c r="P1140" s="219"/>
      <c r="Q1140" s="219"/>
      <c r="R1140" s="220"/>
      <c r="S1140" s="220"/>
      <c r="T1140" s="220"/>
      <c r="U1140" s="220"/>
      <c r="V1140" s="220"/>
      <c r="W1140" s="220"/>
      <c r="X1140" s="220"/>
      <c r="Y1140" s="220"/>
      <c r="Z1140" s="210"/>
      <c r="AA1140" s="210"/>
      <c r="AB1140" s="210"/>
      <c r="AC1140" s="210"/>
      <c r="AD1140" s="210"/>
      <c r="AE1140" s="210"/>
      <c r="AF1140" s="210"/>
      <c r="AG1140" s="210" t="s">
        <v>395</v>
      </c>
      <c r="AH1140" s="210">
        <v>2</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3" x14ac:dyDescent="0.25">
      <c r="A1141" s="217"/>
      <c r="B1141" s="218"/>
      <c r="C1141" s="268" t="s">
        <v>1266</v>
      </c>
      <c r="D1141" s="259"/>
      <c r="E1141" s="260">
        <v>5.64</v>
      </c>
      <c r="F1141" s="220"/>
      <c r="G1141" s="220"/>
      <c r="H1141" s="220"/>
      <c r="I1141" s="220"/>
      <c r="J1141" s="220"/>
      <c r="K1141" s="220"/>
      <c r="L1141" s="220"/>
      <c r="M1141" s="220"/>
      <c r="N1141" s="219"/>
      <c r="O1141" s="219"/>
      <c r="P1141" s="219"/>
      <c r="Q1141" s="219"/>
      <c r="R1141" s="220"/>
      <c r="S1141" s="220"/>
      <c r="T1141" s="220"/>
      <c r="U1141" s="220"/>
      <c r="V1141" s="220"/>
      <c r="W1141" s="220"/>
      <c r="X1141" s="220"/>
      <c r="Y1141" s="220"/>
      <c r="Z1141" s="210"/>
      <c r="AA1141" s="210"/>
      <c r="AB1141" s="210"/>
      <c r="AC1141" s="210"/>
      <c r="AD1141" s="210"/>
      <c r="AE1141" s="210"/>
      <c r="AF1141" s="210"/>
      <c r="AG1141" s="210" t="s">
        <v>395</v>
      </c>
      <c r="AH1141" s="210">
        <v>2</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3" x14ac:dyDescent="0.25">
      <c r="A1142" s="217"/>
      <c r="B1142" s="218"/>
      <c r="C1142" s="268" t="s">
        <v>1267</v>
      </c>
      <c r="D1142" s="259"/>
      <c r="E1142" s="260">
        <v>30.45</v>
      </c>
      <c r="F1142" s="220"/>
      <c r="G1142" s="220"/>
      <c r="H1142" s="220"/>
      <c r="I1142" s="220"/>
      <c r="J1142" s="220"/>
      <c r="K1142" s="220"/>
      <c r="L1142" s="220"/>
      <c r="M1142" s="220"/>
      <c r="N1142" s="219"/>
      <c r="O1142" s="219"/>
      <c r="P1142" s="219"/>
      <c r="Q1142" s="219"/>
      <c r="R1142" s="220"/>
      <c r="S1142" s="220"/>
      <c r="T1142" s="220"/>
      <c r="U1142" s="220"/>
      <c r="V1142" s="220"/>
      <c r="W1142" s="220"/>
      <c r="X1142" s="220"/>
      <c r="Y1142" s="220"/>
      <c r="Z1142" s="210"/>
      <c r="AA1142" s="210"/>
      <c r="AB1142" s="210"/>
      <c r="AC1142" s="210"/>
      <c r="AD1142" s="210"/>
      <c r="AE1142" s="210"/>
      <c r="AF1142" s="210"/>
      <c r="AG1142" s="210" t="s">
        <v>395</v>
      </c>
      <c r="AH1142" s="210">
        <v>2</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3" x14ac:dyDescent="0.25">
      <c r="A1143" s="217"/>
      <c r="B1143" s="218"/>
      <c r="C1143" s="269" t="s">
        <v>473</v>
      </c>
      <c r="D1143" s="261"/>
      <c r="E1143" s="262">
        <v>312.32</v>
      </c>
      <c r="F1143" s="220"/>
      <c r="G1143" s="220"/>
      <c r="H1143" s="220"/>
      <c r="I1143" s="220"/>
      <c r="J1143" s="220"/>
      <c r="K1143" s="220"/>
      <c r="L1143" s="220"/>
      <c r="M1143" s="220"/>
      <c r="N1143" s="219"/>
      <c r="O1143" s="219"/>
      <c r="P1143" s="219"/>
      <c r="Q1143" s="219"/>
      <c r="R1143" s="220"/>
      <c r="S1143" s="220"/>
      <c r="T1143" s="220"/>
      <c r="U1143" s="220"/>
      <c r="V1143" s="220"/>
      <c r="W1143" s="220"/>
      <c r="X1143" s="220"/>
      <c r="Y1143" s="220"/>
      <c r="Z1143" s="210"/>
      <c r="AA1143" s="210"/>
      <c r="AB1143" s="210"/>
      <c r="AC1143" s="210"/>
      <c r="AD1143" s="210"/>
      <c r="AE1143" s="210"/>
      <c r="AF1143" s="210"/>
      <c r="AG1143" s="210" t="s">
        <v>395</v>
      </c>
      <c r="AH1143" s="210">
        <v>3</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3" x14ac:dyDescent="0.25">
      <c r="A1144" s="217"/>
      <c r="B1144" s="218"/>
      <c r="C1144" s="267" t="s">
        <v>474</v>
      </c>
      <c r="D1144" s="259"/>
      <c r="E1144" s="260"/>
      <c r="F1144" s="220"/>
      <c r="G1144" s="220"/>
      <c r="H1144" s="220"/>
      <c r="I1144" s="220"/>
      <c r="J1144" s="220"/>
      <c r="K1144" s="220"/>
      <c r="L1144" s="220"/>
      <c r="M1144" s="220"/>
      <c r="N1144" s="219"/>
      <c r="O1144" s="219"/>
      <c r="P1144" s="219"/>
      <c r="Q1144" s="219"/>
      <c r="R1144" s="220"/>
      <c r="S1144" s="220"/>
      <c r="T1144" s="220"/>
      <c r="U1144" s="220"/>
      <c r="V1144" s="220"/>
      <c r="W1144" s="220"/>
      <c r="X1144" s="220"/>
      <c r="Y1144" s="220"/>
      <c r="Z1144" s="210"/>
      <c r="AA1144" s="210"/>
      <c r="AB1144" s="210"/>
      <c r="AC1144" s="210"/>
      <c r="AD1144" s="210"/>
      <c r="AE1144" s="210"/>
      <c r="AF1144" s="210"/>
      <c r="AG1144" s="210" t="s">
        <v>395</v>
      </c>
      <c r="AH1144" s="210"/>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3" x14ac:dyDescent="0.25">
      <c r="A1145" s="217"/>
      <c r="B1145" s="218"/>
      <c r="C1145" s="265" t="s">
        <v>1283</v>
      </c>
      <c r="D1145" s="257"/>
      <c r="E1145" s="258">
        <v>1873.92</v>
      </c>
      <c r="F1145" s="220"/>
      <c r="G1145" s="220"/>
      <c r="H1145" s="220"/>
      <c r="I1145" s="220"/>
      <c r="J1145" s="220"/>
      <c r="K1145" s="220"/>
      <c r="L1145" s="220"/>
      <c r="M1145" s="220"/>
      <c r="N1145" s="219"/>
      <c r="O1145" s="219"/>
      <c r="P1145" s="219"/>
      <c r="Q1145" s="219"/>
      <c r="R1145" s="220"/>
      <c r="S1145" s="220"/>
      <c r="T1145" s="220"/>
      <c r="U1145" s="220"/>
      <c r="V1145" s="220"/>
      <c r="W1145" s="220"/>
      <c r="X1145" s="220"/>
      <c r="Y1145" s="220"/>
      <c r="Z1145" s="210"/>
      <c r="AA1145" s="210"/>
      <c r="AB1145" s="210"/>
      <c r="AC1145" s="210"/>
      <c r="AD1145" s="210"/>
      <c r="AE1145" s="210"/>
      <c r="AF1145" s="210"/>
      <c r="AG1145" s="210" t="s">
        <v>395</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1" x14ac:dyDescent="0.25">
      <c r="A1146" s="232">
        <v>191</v>
      </c>
      <c r="B1146" s="233" t="s">
        <v>1284</v>
      </c>
      <c r="C1146" s="250" t="s">
        <v>1285</v>
      </c>
      <c r="D1146" s="234" t="s">
        <v>407</v>
      </c>
      <c r="E1146" s="235">
        <v>312.32</v>
      </c>
      <c r="F1146" s="236"/>
      <c r="G1146" s="237">
        <f>ROUND(E1146*F1146,2)</f>
        <v>0</v>
      </c>
      <c r="H1146" s="236"/>
      <c r="I1146" s="237">
        <f>ROUND(E1146*H1146,2)</f>
        <v>0</v>
      </c>
      <c r="J1146" s="236"/>
      <c r="K1146" s="237">
        <f>ROUND(E1146*J1146,2)</f>
        <v>0</v>
      </c>
      <c r="L1146" s="237">
        <v>12</v>
      </c>
      <c r="M1146" s="237">
        <f>G1146*(1+L1146/100)</f>
        <v>0</v>
      </c>
      <c r="N1146" s="235">
        <v>0</v>
      </c>
      <c r="O1146" s="235">
        <f>ROUND(E1146*N1146,2)</f>
        <v>0</v>
      </c>
      <c r="P1146" s="235">
        <v>0</v>
      </c>
      <c r="Q1146" s="235">
        <f>ROUND(E1146*P1146,2)</f>
        <v>0</v>
      </c>
      <c r="R1146" s="237" t="s">
        <v>1286</v>
      </c>
      <c r="S1146" s="237" t="s">
        <v>292</v>
      </c>
      <c r="T1146" s="238" t="s">
        <v>439</v>
      </c>
      <c r="U1146" s="220">
        <v>1.6E-2</v>
      </c>
      <c r="V1146" s="220">
        <f>ROUND(E1146*U1146,2)</f>
        <v>5</v>
      </c>
      <c r="W1146" s="220"/>
      <c r="X1146" s="220" t="s">
        <v>326</v>
      </c>
      <c r="Y1146" s="220" t="s">
        <v>295</v>
      </c>
      <c r="Z1146" s="210"/>
      <c r="AA1146" s="210"/>
      <c r="AB1146" s="210"/>
      <c r="AC1146" s="210"/>
      <c r="AD1146" s="210"/>
      <c r="AE1146" s="210"/>
      <c r="AF1146" s="210"/>
      <c r="AG1146" s="210" t="s">
        <v>692</v>
      </c>
      <c r="AH1146" s="210"/>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2" x14ac:dyDescent="0.25">
      <c r="A1147" s="217"/>
      <c r="B1147" s="218"/>
      <c r="C1147" s="266" t="s">
        <v>1287</v>
      </c>
      <c r="D1147" s="263"/>
      <c r="E1147" s="263"/>
      <c r="F1147" s="263"/>
      <c r="G1147" s="263"/>
      <c r="H1147" s="220"/>
      <c r="I1147" s="220"/>
      <c r="J1147" s="220"/>
      <c r="K1147" s="220"/>
      <c r="L1147" s="220"/>
      <c r="M1147" s="220"/>
      <c r="N1147" s="219"/>
      <c r="O1147" s="219"/>
      <c r="P1147" s="219"/>
      <c r="Q1147" s="219"/>
      <c r="R1147" s="220"/>
      <c r="S1147" s="220"/>
      <c r="T1147" s="220"/>
      <c r="U1147" s="220"/>
      <c r="V1147" s="220"/>
      <c r="W1147" s="220"/>
      <c r="X1147" s="220"/>
      <c r="Y1147" s="220"/>
      <c r="Z1147" s="210"/>
      <c r="AA1147" s="210"/>
      <c r="AB1147" s="210"/>
      <c r="AC1147" s="210"/>
      <c r="AD1147" s="210"/>
      <c r="AE1147" s="210"/>
      <c r="AF1147" s="210"/>
      <c r="AG1147" s="210" t="s">
        <v>467</v>
      </c>
      <c r="AH1147" s="210"/>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2" x14ac:dyDescent="0.25">
      <c r="A1148" s="217"/>
      <c r="B1148" s="218"/>
      <c r="C1148" s="265" t="s">
        <v>720</v>
      </c>
      <c r="D1148" s="257"/>
      <c r="E1148" s="258">
        <v>23.09</v>
      </c>
      <c r="F1148" s="220"/>
      <c r="G1148" s="220"/>
      <c r="H1148" s="220"/>
      <c r="I1148" s="220"/>
      <c r="J1148" s="220"/>
      <c r="K1148" s="220"/>
      <c r="L1148" s="220"/>
      <c r="M1148" s="220"/>
      <c r="N1148" s="219"/>
      <c r="O1148" s="219"/>
      <c r="P1148" s="219"/>
      <c r="Q1148" s="219"/>
      <c r="R1148" s="220"/>
      <c r="S1148" s="220"/>
      <c r="T1148" s="220"/>
      <c r="U1148" s="220"/>
      <c r="V1148" s="220"/>
      <c r="W1148" s="220"/>
      <c r="X1148" s="220"/>
      <c r="Y1148" s="220"/>
      <c r="Z1148" s="210"/>
      <c r="AA1148" s="210"/>
      <c r="AB1148" s="210"/>
      <c r="AC1148" s="210"/>
      <c r="AD1148" s="210"/>
      <c r="AE1148" s="210"/>
      <c r="AF1148" s="210"/>
      <c r="AG1148" s="210" t="s">
        <v>395</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3" x14ac:dyDescent="0.25">
      <c r="A1149" s="217"/>
      <c r="B1149" s="218"/>
      <c r="C1149" s="265" t="s">
        <v>721</v>
      </c>
      <c r="D1149" s="257"/>
      <c r="E1149" s="258">
        <v>21.46</v>
      </c>
      <c r="F1149" s="220"/>
      <c r="G1149" s="220"/>
      <c r="H1149" s="220"/>
      <c r="I1149" s="220"/>
      <c r="J1149" s="220"/>
      <c r="K1149" s="220"/>
      <c r="L1149" s="220"/>
      <c r="M1149" s="220"/>
      <c r="N1149" s="219"/>
      <c r="O1149" s="219"/>
      <c r="P1149" s="219"/>
      <c r="Q1149" s="219"/>
      <c r="R1149" s="220"/>
      <c r="S1149" s="220"/>
      <c r="T1149" s="220"/>
      <c r="U1149" s="220"/>
      <c r="V1149" s="220"/>
      <c r="W1149" s="220"/>
      <c r="X1149" s="220"/>
      <c r="Y1149" s="220"/>
      <c r="Z1149" s="210"/>
      <c r="AA1149" s="210"/>
      <c r="AB1149" s="210"/>
      <c r="AC1149" s="210"/>
      <c r="AD1149" s="210"/>
      <c r="AE1149" s="210"/>
      <c r="AF1149" s="210"/>
      <c r="AG1149" s="210" t="s">
        <v>395</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3" x14ac:dyDescent="0.25">
      <c r="A1150" s="217"/>
      <c r="B1150" s="218"/>
      <c r="C1150" s="265" t="s">
        <v>722</v>
      </c>
      <c r="D1150" s="257"/>
      <c r="E1150" s="258">
        <v>5.64</v>
      </c>
      <c r="F1150" s="220"/>
      <c r="G1150" s="220"/>
      <c r="H1150" s="220"/>
      <c r="I1150" s="220"/>
      <c r="J1150" s="220"/>
      <c r="K1150" s="220"/>
      <c r="L1150" s="220"/>
      <c r="M1150" s="220"/>
      <c r="N1150" s="219"/>
      <c r="O1150" s="219"/>
      <c r="P1150" s="219"/>
      <c r="Q1150" s="219"/>
      <c r="R1150" s="220"/>
      <c r="S1150" s="220"/>
      <c r="T1150" s="220"/>
      <c r="U1150" s="220"/>
      <c r="V1150" s="220"/>
      <c r="W1150" s="220"/>
      <c r="X1150" s="220"/>
      <c r="Y1150" s="220"/>
      <c r="Z1150" s="210"/>
      <c r="AA1150" s="210"/>
      <c r="AB1150" s="210"/>
      <c r="AC1150" s="210"/>
      <c r="AD1150" s="210"/>
      <c r="AE1150" s="210"/>
      <c r="AF1150" s="210"/>
      <c r="AG1150" s="210" t="s">
        <v>395</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3" x14ac:dyDescent="0.25">
      <c r="A1151" s="217"/>
      <c r="B1151" s="218"/>
      <c r="C1151" s="265" t="s">
        <v>723</v>
      </c>
      <c r="D1151" s="257"/>
      <c r="E1151" s="258">
        <v>21.46</v>
      </c>
      <c r="F1151" s="220"/>
      <c r="G1151" s="220"/>
      <c r="H1151" s="220"/>
      <c r="I1151" s="220"/>
      <c r="J1151" s="220"/>
      <c r="K1151" s="220"/>
      <c r="L1151" s="220"/>
      <c r="M1151" s="220"/>
      <c r="N1151" s="219"/>
      <c r="O1151" s="219"/>
      <c r="P1151" s="219"/>
      <c r="Q1151" s="219"/>
      <c r="R1151" s="220"/>
      <c r="S1151" s="220"/>
      <c r="T1151" s="220"/>
      <c r="U1151" s="220"/>
      <c r="V1151" s="220"/>
      <c r="W1151" s="220"/>
      <c r="X1151" s="220"/>
      <c r="Y1151" s="220"/>
      <c r="Z1151" s="210"/>
      <c r="AA1151" s="210"/>
      <c r="AB1151" s="210"/>
      <c r="AC1151" s="210"/>
      <c r="AD1151" s="210"/>
      <c r="AE1151" s="210"/>
      <c r="AF1151" s="210"/>
      <c r="AG1151" s="210" t="s">
        <v>395</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3" x14ac:dyDescent="0.25">
      <c r="A1152" s="217"/>
      <c r="B1152" s="218"/>
      <c r="C1152" s="265" t="s">
        <v>724</v>
      </c>
      <c r="D1152" s="257"/>
      <c r="E1152" s="258">
        <v>5.64</v>
      </c>
      <c r="F1152" s="220"/>
      <c r="G1152" s="220"/>
      <c r="H1152" s="220"/>
      <c r="I1152" s="220"/>
      <c r="J1152" s="220"/>
      <c r="K1152" s="220"/>
      <c r="L1152" s="220"/>
      <c r="M1152" s="220"/>
      <c r="N1152" s="219"/>
      <c r="O1152" s="219"/>
      <c r="P1152" s="219"/>
      <c r="Q1152" s="219"/>
      <c r="R1152" s="220"/>
      <c r="S1152" s="220"/>
      <c r="T1152" s="220"/>
      <c r="U1152" s="220"/>
      <c r="V1152" s="220"/>
      <c r="W1152" s="220"/>
      <c r="X1152" s="220"/>
      <c r="Y1152" s="220"/>
      <c r="Z1152" s="210"/>
      <c r="AA1152" s="210"/>
      <c r="AB1152" s="210"/>
      <c r="AC1152" s="210"/>
      <c r="AD1152" s="210"/>
      <c r="AE1152" s="210"/>
      <c r="AF1152" s="210"/>
      <c r="AG1152" s="210" t="s">
        <v>395</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3" x14ac:dyDescent="0.25">
      <c r="A1153" s="217"/>
      <c r="B1153" s="218"/>
      <c r="C1153" s="265" t="s">
        <v>725</v>
      </c>
      <c r="D1153" s="257"/>
      <c r="E1153" s="258">
        <v>21.46</v>
      </c>
      <c r="F1153" s="220"/>
      <c r="G1153" s="220"/>
      <c r="H1153" s="220"/>
      <c r="I1153" s="220"/>
      <c r="J1153" s="220"/>
      <c r="K1153" s="220"/>
      <c r="L1153" s="220"/>
      <c r="M1153" s="220"/>
      <c r="N1153" s="219"/>
      <c r="O1153" s="219"/>
      <c r="P1153" s="219"/>
      <c r="Q1153" s="219"/>
      <c r="R1153" s="220"/>
      <c r="S1153" s="220"/>
      <c r="T1153" s="220"/>
      <c r="U1153" s="220"/>
      <c r="V1153" s="220"/>
      <c r="W1153" s="220"/>
      <c r="X1153" s="220"/>
      <c r="Y1153" s="220"/>
      <c r="Z1153" s="210"/>
      <c r="AA1153" s="210"/>
      <c r="AB1153" s="210"/>
      <c r="AC1153" s="210"/>
      <c r="AD1153" s="210"/>
      <c r="AE1153" s="210"/>
      <c r="AF1153" s="210"/>
      <c r="AG1153" s="210" t="s">
        <v>395</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3" x14ac:dyDescent="0.25">
      <c r="A1154" s="217"/>
      <c r="B1154" s="218"/>
      <c r="C1154" s="265" t="s">
        <v>726</v>
      </c>
      <c r="D1154" s="257"/>
      <c r="E1154" s="258">
        <v>5.64</v>
      </c>
      <c r="F1154" s="220"/>
      <c r="G1154" s="220"/>
      <c r="H1154" s="220"/>
      <c r="I1154" s="220"/>
      <c r="J1154" s="220"/>
      <c r="K1154" s="220"/>
      <c r="L1154" s="220"/>
      <c r="M1154" s="220"/>
      <c r="N1154" s="219"/>
      <c r="O1154" s="219"/>
      <c r="P1154" s="219"/>
      <c r="Q1154" s="219"/>
      <c r="R1154" s="220"/>
      <c r="S1154" s="220"/>
      <c r="T1154" s="220"/>
      <c r="U1154" s="220"/>
      <c r="V1154" s="220"/>
      <c r="W1154" s="220"/>
      <c r="X1154" s="220"/>
      <c r="Y1154" s="220"/>
      <c r="Z1154" s="210"/>
      <c r="AA1154" s="210"/>
      <c r="AB1154" s="210"/>
      <c r="AC1154" s="210"/>
      <c r="AD1154" s="210"/>
      <c r="AE1154" s="210"/>
      <c r="AF1154" s="210"/>
      <c r="AG1154" s="210" t="s">
        <v>395</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3" x14ac:dyDescent="0.25">
      <c r="A1155" s="217"/>
      <c r="B1155" s="218"/>
      <c r="C1155" s="265" t="s">
        <v>727</v>
      </c>
      <c r="D1155" s="257"/>
      <c r="E1155" s="258">
        <v>28.35</v>
      </c>
      <c r="F1155" s="220"/>
      <c r="G1155" s="220"/>
      <c r="H1155" s="220"/>
      <c r="I1155" s="220"/>
      <c r="J1155" s="220"/>
      <c r="K1155" s="220"/>
      <c r="L1155" s="220"/>
      <c r="M1155" s="220"/>
      <c r="N1155" s="219"/>
      <c r="O1155" s="219"/>
      <c r="P1155" s="219"/>
      <c r="Q1155" s="219"/>
      <c r="R1155" s="220"/>
      <c r="S1155" s="220"/>
      <c r="T1155" s="220"/>
      <c r="U1155" s="220"/>
      <c r="V1155" s="220"/>
      <c r="W1155" s="220"/>
      <c r="X1155" s="220"/>
      <c r="Y1155" s="220"/>
      <c r="Z1155" s="210"/>
      <c r="AA1155" s="210"/>
      <c r="AB1155" s="210"/>
      <c r="AC1155" s="210"/>
      <c r="AD1155" s="210"/>
      <c r="AE1155" s="210"/>
      <c r="AF1155" s="210"/>
      <c r="AG1155" s="210" t="s">
        <v>395</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3" x14ac:dyDescent="0.25">
      <c r="A1156" s="217"/>
      <c r="B1156" s="218"/>
      <c r="C1156" s="265" t="s">
        <v>728</v>
      </c>
      <c r="D1156" s="257"/>
      <c r="E1156" s="258">
        <v>4.1900000000000004</v>
      </c>
      <c r="F1156" s="220"/>
      <c r="G1156" s="220"/>
      <c r="H1156" s="220"/>
      <c r="I1156" s="220"/>
      <c r="J1156" s="220"/>
      <c r="K1156" s="220"/>
      <c r="L1156" s="220"/>
      <c r="M1156" s="220"/>
      <c r="N1156" s="219"/>
      <c r="O1156" s="219"/>
      <c r="P1156" s="219"/>
      <c r="Q1156" s="219"/>
      <c r="R1156" s="220"/>
      <c r="S1156" s="220"/>
      <c r="T1156" s="220"/>
      <c r="U1156" s="220"/>
      <c r="V1156" s="220"/>
      <c r="W1156" s="220"/>
      <c r="X1156" s="220"/>
      <c r="Y1156" s="220"/>
      <c r="Z1156" s="210"/>
      <c r="AA1156" s="210"/>
      <c r="AB1156" s="210"/>
      <c r="AC1156" s="210"/>
      <c r="AD1156" s="210"/>
      <c r="AE1156" s="210"/>
      <c r="AF1156" s="210"/>
      <c r="AG1156" s="210" t="s">
        <v>395</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3" x14ac:dyDescent="0.25">
      <c r="A1157" s="217"/>
      <c r="B1157" s="218"/>
      <c r="C1157" s="265" t="s">
        <v>1288</v>
      </c>
      <c r="D1157" s="257"/>
      <c r="E1157" s="258">
        <v>35.64</v>
      </c>
      <c r="F1157" s="220"/>
      <c r="G1157" s="220"/>
      <c r="H1157" s="220"/>
      <c r="I1157" s="220"/>
      <c r="J1157" s="220"/>
      <c r="K1157" s="220"/>
      <c r="L1157" s="220"/>
      <c r="M1157" s="220"/>
      <c r="N1157" s="219"/>
      <c r="O1157" s="219"/>
      <c r="P1157" s="219"/>
      <c r="Q1157" s="219"/>
      <c r="R1157" s="220"/>
      <c r="S1157" s="220"/>
      <c r="T1157" s="220"/>
      <c r="U1157" s="220"/>
      <c r="V1157" s="220"/>
      <c r="W1157" s="220"/>
      <c r="X1157" s="220"/>
      <c r="Y1157" s="220"/>
      <c r="Z1157" s="210"/>
      <c r="AA1157" s="210"/>
      <c r="AB1157" s="210"/>
      <c r="AC1157" s="210"/>
      <c r="AD1157" s="210"/>
      <c r="AE1157" s="210"/>
      <c r="AF1157" s="210"/>
      <c r="AG1157" s="210" t="s">
        <v>395</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3" x14ac:dyDescent="0.25">
      <c r="A1158" s="217"/>
      <c r="B1158" s="218"/>
      <c r="C1158" s="265" t="s">
        <v>730</v>
      </c>
      <c r="D1158" s="257"/>
      <c r="E1158" s="258">
        <v>28</v>
      </c>
      <c r="F1158" s="220"/>
      <c r="G1158" s="220"/>
      <c r="H1158" s="220"/>
      <c r="I1158" s="220"/>
      <c r="J1158" s="220"/>
      <c r="K1158" s="220"/>
      <c r="L1158" s="220"/>
      <c r="M1158" s="220"/>
      <c r="N1158" s="219"/>
      <c r="O1158" s="219"/>
      <c r="P1158" s="219"/>
      <c r="Q1158" s="219"/>
      <c r="R1158" s="220"/>
      <c r="S1158" s="220"/>
      <c r="T1158" s="220"/>
      <c r="U1158" s="220"/>
      <c r="V1158" s="220"/>
      <c r="W1158" s="220"/>
      <c r="X1158" s="220"/>
      <c r="Y1158" s="220"/>
      <c r="Z1158" s="210"/>
      <c r="AA1158" s="210"/>
      <c r="AB1158" s="210"/>
      <c r="AC1158" s="210"/>
      <c r="AD1158" s="210"/>
      <c r="AE1158" s="210"/>
      <c r="AF1158" s="210"/>
      <c r="AG1158" s="210" t="s">
        <v>395</v>
      </c>
      <c r="AH1158" s="210">
        <v>0</v>
      </c>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3" x14ac:dyDescent="0.25">
      <c r="A1159" s="217"/>
      <c r="B1159" s="218"/>
      <c r="C1159" s="265" t="s">
        <v>969</v>
      </c>
      <c r="D1159" s="257"/>
      <c r="E1159" s="258">
        <v>21.46</v>
      </c>
      <c r="F1159" s="220"/>
      <c r="G1159" s="220"/>
      <c r="H1159" s="220"/>
      <c r="I1159" s="220"/>
      <c r="J1159" s="220"/>
      <c r="K1159" s="220"/>
      <c r="L1159" s="220"/>
      <c r="M1159" s="220"/>
      <c r="N1159" s="219"/>
      <c r="O1159" s="219"/>
      <c r="P1159" s="219"/>
      <c r="Q1159" s="219"/>
      <c r="R1159" s="220"/>
      <c r="S1159" s="220"/>
      <c r="T1159" s="220"/>
      <c r="U1159" s="220"/>
      <c r="V1159" s="220"/>
      <c r="W1159" s="220"/>
      <c r="X1159" s="220"/>
      <c r="Y1159" s="220"/>
      <c r="Z1159" s="210"/>
      <c r="AA1159" s="210"/>
      <c r="AB1159" s="210"/>
      <c r="AC1159" s="210"/>
      <c r="AD1159" s="210"/>
      <c r="AE1159" s="210"/>
      <c r="AF1159" s="210"/>
      <c r="AG1159" s="210" t="s">
        <v>395</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3" x14ac:dyDescent="0.25">
      <c r="A1160" s="217"/>
      <c r="B1160" s="218"/>
      <c r="C1160" s="265" t="s">
        <v>732</v>
      </c>
      <c r="D1160" s="257"/>
      <c r="E1160" s="258">
        <v>5.64</v>
      </c>
      <c r="F1160" s="220"/>
      <c r="G1160" s="220"/>
      <c r="H1160" s="220"/>
      <c r="I1160" s="220"/>
      <c r="J1160" s="220"/>
      <c r="K1160" s="220"/>
      <c r="L1160" s="220"/>
      <c r="M1160" s="220"/>
      <c r="N1160" s="219"/>
      <c r="O1160" s="219"/>
      <c r="P1160" s="219"/>
      <c r="Q1160" s="219"/>
      <c r="R1160" s="220"/>
      <c r="S1160" s="220"/>
      <c r="T1160" s="220"/>
      <c r="U1160" s="220"/>
      <c r="V1160" s="220"/>
      <c r="W1160" s="220"/>
      <c r="X1160" s="220"/>
      <c r="Y1160" s="220"/>
      <c r="Z1160" s="210"/>
      <c r="AA1160" s="210"/>
      <c r="AB1160" s="210"/>
      <c r="AC1160" s="210"/>
      <c r="AD1160" s="210"/>
      <c r="AE1160" s="210"/>
      <c r="AF1160" s="210"/>
      <c r="AG1160" s="210" t="s">
        <v>395</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3" x14ac:dyDescent="0.25">
      <c r="A1161" s="217"/>
      <c r="B1161" s="218"/>
      <c r="C1161" s="265" t="s">
        <v>733</v>
      </c>
      <c r="D1161" s="257"/>
      <c r="E1161" s="258">
        <v>21.46</v>
      </c>
      <c r="F1161" s="220"/>
      <c r="G1161" s="220"/>
      <c r="H1161" s="220"/>
      <c r="I1161" s="220"/>
      <c r="J1161" s="220"/>
      <c r="K1161" s="220"/>
      <c r="L1161" s="220"/>
      <c r="M1161" s="220"/>
      <c r="N1161" s="219"/>
      <c r="O1161" s="219"/>
      <c r="P1161" s="219"/>
      <c r="Q1161" s="219"/>
      <c r="R1161" s="220"/>
      <c r="S1161" s="220"/>
      <c r="T1161" s="220"/>
      <c r="U1161" s="220"/>
      <c r="V1161" s="220"/>
      <c r="W1161" s="220"/>
      <c r="X1161" s="220"/>
      <c r="Y1161" s="220"/>
      <c r="Z1161" s="210"/>
      <c r="AA1161" s="210"/>
      <c r="AB1161" s="210"/>
      <c r="AC1161" s="210"/>
      <c r="AD1161" s="210"/>
      <c r="AE1161" s="210"/>
      <c r="AF1161" s="210"/>
      <c r="AG1161" s="210" t="s">
        <v>395</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3" x14ac:dyDescent="0.25">
      <c r="A1162" s="217"/>
      <c r="B1162" s="218"/>
      <c r="C1162" s="265" t="s">
        <v>734</v>
      </c>
      <c r="D1162" s="257"/>
      <c r="E1162" s="258">
        <v>5.64</v>
      </c>
      <c r="F1162" s="220"/>
      <c r="G1162" s="220"/>
      <c r="H1162" s="220"/>
      <c r="I1162" s="220"/>
      <c r="J1162" s="220"/>
      <c r="K1162" s="220"/>
      <c r="L1162" s="220"/>
      <c r="M1162" s="220"/>
      <c r="N1162" s="219"/>
      <c r="O1162" s="219"/>
      <c r="P1162" s="219"/>
      <c r="Q1162" s="219"/>
      <c r="R1162" s="220"/>
      <c r="S1162" s="220"/>
      <c r="T1162" s="220"/>
      <c r="U1162" s="220"/>
      <c r="V1162" s="220"/>
      <c r="W1162" s="220"/>
      <c r="X1162" s="220"/>
      <c r="Y1162" s="220"/>
      <c r="Z1162" s="210"/>
      <c r="AA1162" s="210"/>
      <c r="AB1162" s="210"/>
      <c r="AC1162" s="210"/>
      <c r="AD1162" s="210"/>
      <c r="AE1162" s="210"/>
      <c r="AF1162" s="210"/>
      <c r="AG1162" s="210" t="s">
        <v>395</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3" x14ac:dyDescent="0.25">
      <c r="A1163" s="217"/>
      <c r="B1163" s="218"/>
      <c r="C1163" s="265" t="s">
        <v>735</v>
      </c>
      <c r="D1163" s="257"/>
      <c r="E1163" s="258">
        <v>21.46</v>
      </c>
      <c r="F1163" s="220"/>
      <c r="G1163" s="220"/>
      <c r="H1163" s="220"/>
      <c r="I1163" s="220"/>
      <c r="J1163" s="220"/>
      <c r="K1163" s="220"/>
      <c r="L1163" s="220"/>
      <c r="M1163" s="220"/>
      <c r="N1163" s="219"/>
      <c r="O1163" s="219"/>
      <c r="P1163" s="219"/>
      <c r="Q1163" s="219"/>
      <c r="R1163" s="220"/>
      <c r="S1163" s="220"/>
      <c r="T1163" s="220"/>
      <c r="U1163" s="220"/>
      <c r="V1163" s="220"/>
      <c r="W1163" s="220"/>
      <c r="X1163" s="220"/>
      <c r="Y1163" s="220"/>
      <c r="Z1163" s="210"/>
      <c r="AA1163" s="210"/>
      <c r="AB1163" s="210"/>
      <c r="AC1163" s="210"/>
      <c r="AD1163" s="210"/>
      <c r="AE1163" s="210"/>
      <c r="AF1163" s="210"/>
      <c r="AG1163" s="210" t="s">
        <v>395</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3" x14ac:dyDescent="0.25">
      <c r="A1164" s="217"/>
      <c r="B1164" s="218"/>
      <c r="C1164" s="265" t="s">
        <v>736</v>
      </c>
      <c r="D1164" s="257"/>
      <c r="E1164" s="258">
        <v>5.64</v>
      </c>
      <c r="F1164" s="220"/>
      <c r="G1164" s="220"/>
      <c r="H1164" s="220"/>
      <c r="I1164" s="220"/>
      <c r="J1164" s="220"/>
      <c r="K1164" s="220"/>
      <c r="L1164" s="220"/>
      <c r="M1164" s="220"/>
      <c r="N1164" s="219"/>
      <c r="O1164" s="219"/>
      <c r="P1164" s="219"/>
      <c r="Q1164" s="219"/>
      <c r="R1164" s="220"/>
      <c r="S1164" s="220"/>
      <c r="T1164" s="220"/>
      <c r="U1164" s="220"/>
      <c r="V1164" s="220"/>
      <c r="W1164" s="220"/>
      <c r="X1164" s="220"/>
      <c r="Y1164" s="220"/>
      <c r="Z1164" s="210"/>
      <c r="AA1164" s="210"/>
      <c r="AB1164" s="210"/>
      <c r="AC1164" s="210"/>
      <c r="AD1164" s="210"/>
      <c r="AE1164" s="210"/>
      <c r="AF1164" s="210"/>
      <c r="AG1164" s="210" t="s">
        <v>395</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3" x14ac:dyDescent="0.25">
      <c r="A1165" s="217"/>
      <c r="B1165" s="218"/>
      <c r="C1165" s="265" t="s">
        <v>737</v>
      </c>
      <c r="D1165" s="257"/>
      <c r="E1165" s="258">
        <v>30.45</v>
      </c>
      <c r="F1165" s="220"/>
      <c r="G1165" s="220"/>
      <c r="H1165" s="220"/>
      <c r="I1165" s="220"/>
      <c r="J1165" s="220"/>
      <c r="K1165" s="220"/>
      <c r="L1165" s="220"/>
      <c r="M1165" s="220"/>
      <c r="N1165" s="219"/>
      <c r="O1165" s="219"/>
      <c r="P1165" s="219"/>
      <c r="Q1165" s="219"/>
      <c r="R1165" s="220"/>
      <c r="S1165" s="220"/>
      <c r="T1165" s="220"/>
      <c r="U1165" s="220"/>
      <c r="V1165" s="220"/>
      <c r="W1165" s="220"/>
      <c r="X1165" s="220"/>
      <c r="Y1165" s="220"/>
      <c r="Z1165" s="210"/>
      <c r="AA1165" s="210"/>
      <c r="AB1165" s="210"/>
      <c r="AC1165" s="210"/>
      <c r="AD1165" s="210"/>
      <c r="AE1165" s="210"/>
      <c r="AF1165" s="210"/>
      <c r="AG1165" s="210" t="s">
        <v>395</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1" x14ac:dyDescent="0.25">
      <c r="A1166" s="232">
        <v>192</v>
      </c>
      <c r="B1166" s="233" t="s">
        <v>1289</v>
      </c>
      <c r="C1166" s="250" t="s">
        <v>1290</v>
      </c>
      <c r="D1166" s="234" t="s">
        <v>407</v>
      </c>
      <c r="E1166" s="235">
        <v>312.32</v>
      </c>
      <c r="F1166" s="236"/>
      <c r="G1166" s="237">
        <f>ROUND(E1166*F1166,2)</f>
        <v>0</v>
      </c>
      <c r="H1166" s="236"/>
      <c r="I1166" s="237">
        <f>ROUND(E1166*H1166,2)</f>
        <v>0</v>
      </c>
      <c r="J1166" s="236"/>
      <c r="K1166" s="237">
        <f>ROUND(E1166*J1166,2)</f>
        <v>0</v>
      </c>
      <c r="L1166" s="237">
        <v>12</v>
      </c>
      <c r="M1166" s="237">
        <f>G1166*(1+L1166/100)</f>
        <v>0</v>
      </c>
      <c r="N1166" s="235">
        <v>0</v>
      </c>
      <c r="O1166" s="235">
        <f>ROUND(E1166*N1166,2)</f>
        <v>0</v>
      </c>
      <c r="P1166" s="235">
        <v>0</v>
      </c>
      <c r="Q1166" s="235">
        <f>ROUND(E1166*P1166,2)</f>
        <v>0</v>
      </c>
      <c r="R1166" s="237" t="s">
        <v>1286</v>
      </c>
      <c r="S1166" s="237" t="s">
        <v>292</v>
      </c>
      <c r="T1166" s="238" t="s">
        <v>439</v>
      </c>
      <c r="U1166" s="220">
        <v>0.14699999999999999</v>
      </c>
      <c r="V1166" s="220">
        <f>ROUND(E1166*U1166,2)</f>
        <v>45.91</v>
      </c>
      <c r="W1166" s="220"/>
      <c r="X1166" s="220" t="s">
        <v>326</v>
      </c>
      <c r="Y1166" s="220" t="s">
        <v>295</v>
      </c>
      <c r="Z1166" s="210"/>
      <c r="AA1166" s="210"/>
      <c r="AB1166" s="210"/>
      <c r="AC1166" s="210"/>
      <c r="AD1166" s="210"/>
      <c r="AE1166" s="210"/>
      <c r="AF1166" s="210"/>
      <c r="AG1166" s="210" t="s">
        <v>692</v>
      </c>
      <c r="AH1166" s="210"/>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2" x14ac:dyDescent="0.25">
      <c r="A1167" s="217"/>
      <c r="B1167" s="218"/>
      <c r="C1167" s="266" t="s">
        <v>1287</v>
      </c>
      <c r="D1167" s="263"/>
      <c r="E1167" s="263"/>
      <c r="F1167" s="263"/>
      <c r="G1167" s="263"/>
      <c r="H1167" s="220"/>
      <c r="I1167" s="220"/>
      <c r="J1167" s="220"/>
      <c r="K1167" s="220"/>
      <c r="L1167" s="220"/>
      <c r="M1167" s="220"/>
      <c r="N1167" s="219"/>
      <c r="O1167" s="219"/>
      <c r="P1167" s="219"/>
      <c r="Q1167" s="219"/>
      <c r="R1167" s="220"/>
      <c r="S1167" s="220"/>
      <c r="T1167" s="220"/>
      <c r="U1167" s="220"/>
      <c r="V1167" s="220"/>
      <c r="W1167" s="220"/>
      <c r="X1167" s="220"/>
      <c r="Y1167" s="220"/>
      <c r="Z1167" s="210"/>
      <c r="AA1167" s="210"/>
      <c r="AB1167" s="210"/>
      <c r="AC1167" s="210"/>
      <c r="AD1167" s="210"/>
      <c r="AE1167" s="210"/>
      <c r="AF1167" s="210"/>
      <c r="AG1167" s="210" t="s">
        <v>467</v>
      </c>
      <c r="AH1167" s="210"/>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1" x14ac:dyDescent="0.25">
      <c r="A1168" s="232">
        <v>193</v>
      </c>
      <c r="B1168" s="233" t="s">
        <v>1291</v>
      </c>
      <c r="C1168" s="250" t="s">
        <v>1292</v>
      </c>
      <c r="D1168" s="234" t="s">
        <v>407</v>
      </c>
      <c r="E1168" s="235">
        <v>312.32</v>
      </c>
      <c r="F1168" s="236"/>
      <c r="G1168" s="237">
        <f>ROUND(E1168*F1168,2)</f>
        <v>0</v>
      </c>
      <c r="H1168" s="236"/>
      <c r="I1168" s="237">
        <f>ROUND(E1168*H1168,2)</f>
        <v>0</v>
      </c>
      <c r="J1168" s="236"/>
      <c r="K1168" s="237">
        <f>ROUND(E1168*J1168,2)</f>
        <v>0</v>
      </c>
      <c r="L1168" s="237">
        <v>12</v>
      </c>
      <c r="M1168" s="237">
        <f>G1168*(1+L1168/100)</f>
        <v>0</v>
      </c>
      <c r="N1168" s="235">
        <v>0</v>
      </c>
      <c r="O1168" s="235">
        <f>ROUND(E1168*N1168,2)</f>
        <v>0</v>
      </c>
      <c r="P1168" s="235">
        <v>0</v>
      </c>
      <c r="Q1168" s="235">
        <f>ROUND(E1168*P1168,2)</f>
        <v>0</v>
      </c>
      <c r="R1168" s="237" t="s">
        <v>1286</v>
      </c>
      <c r="S1168" s="237" t="s">
        <v>292</v>
      </c>
      <c r="T1168" s="238" t="s">
        <v>439</v>
      </c>
      <c r="U1168" s="220">
        <v>4.5999999999999999E-2</v>
      </c>
      <c r="V1168" s="220">
        <f>ROUND(E1168*U1168,2)</f>
        <v>14.37</v>
      </c>
      <c r="W1168" s="220"/>
      <c r="X1168" s="220" t="s">
        <v>326</v>
      </c>
      <c r="Y1168" s="220" t="s">
        <v>295</v>
      </c>
      <c r="Z1168" s="210"/>
      <c r="AA1168" s="210"/>
      <c r="AB1168" s="210"/>
      <c r="AC1168" s="210"/>
      <c r="AD1168" s="210"/>
      <c r="AE1168" s="210"/>
      <c r="AF1168" s="210"/>
      <c r="AG1168" s="210" t="s">
        <v>692</v>
      </c>
      <c r="AH1168" s="210"/>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2" x14ac:dyDescent="0.25">
      <c r="A1169" s="217"/>
      <c r="B1169" s="218"/>
      <c r="C1169" s="266" t="s">
        <v>1287</v>
      </c>
      <c r="D1169" s="263"/>
      <c r="E1169" s="263"/>
      <c r="F1169" s="263"/>
      <c r="G1169" s="263"/>
      <c r="H1169" s="220"/>
      <c r="I1169" s="220"/>
      <c r="J1169" s="220"/>
      <c r="K1169" s="220"/>
      <c r="L1169" s="220"/>
      <c r="M1169" s="220"/>
      <c r="N1169" s="219"/>
      <c r="O1169" s="219"/>
      <c r="P1169" s="219"/>
      <c r="Q1169" s="219"/>
      <c r="R1169" s="220"/>
      <c r="S1169" s="220"/>
      <c r="T1169" s="220"/>
      <c r="U1169" s="220"/>
      <c r="V1169" s="220"/>
      <c r="W1169" s="220"/>
      <c r="X1169" s="220"/>
      <c r="Y1169" s="220"/>
      <c r="Z1169" s="210"/>
      <c r="AA1169" s="210"/>
      <c r="AB1169" s="210"/>
      <c r="AC1169" s="210"/>
      <c r="AD1169" s="210"/>
      <c r="AE1169" s="210"/>
      <c r="AF1169" s="210"/>
      <c r="AG1169" s="210" t="s">
        <v>467</v>
      </c>
      <c r="AH1169" s="210"/>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ht="20.399999999999999" outlineLevel="1" x14ac:dyDescent="0.25">
      <c r="A1170" s="232">
        <v>194</v>
      </c>
      <c r="B1170" s="233" t="s">
        <v>1293</v>
      </c>
      <c r="C1170" s="250" t="s">
        <v>1294</v>
      </c>
      <c r="D1170" s="234" t="s">
        <v>389</v>
      </c>
      <c r="E1170" s="235">
        <v>194</v>
      </c>
      <c r="F1170" s="236"/>
      <c r="G1170" s="237">
        <f>ROUND(E1170*F1170,2)</f>
        <v>0</v>
      </c>
      <c r="H1170" s="236"/>
      <c r="I1170" s="237">
        <f>ROUND(E1170*H1170,2)</f>
        <v>0</v>
      </c>
      <c r="J1170" s="236"/>
      <c r="K1170" s="237">
        <f>ROUND(E1170*J1170,2)</f>
        <v>0</v>
      </c>
      <c r="L1170" s="237">
        <v>12</v>
      </c>
      <c r="M1170" s="237">
        <f>G1170*(1+L1170/100)</f>
        <v>0</v>
      </c>
      <c r="N1170" s="235">
        <v>2.2000000000000001E-4</v>
      </c>
      <c r="O1170" s="235">
        <f>ROUND(E1170*N1170,2)</f>
        <v>0.04</v>
      </c>
      <c r="P1170" s="235">
        <v>0</v>
      </c>
      <c r="Q1170" s="235">
        <f>ROUND(E1170*P1170,2)</f>
        <v>0</v>
      </c>
      <c r="R1170" s="237" t="s">
        <v>1286</v>
      </c>
      <c r="S1170" s="237" t="s">
        <v>292</v>
      </c>
      <c r="T1170" s="238" t="s">
        <v>439</v>
      </c>
      <c r="U1170" s="220">
        <v>0.23</v>
      </c>
      <c r="V1170" s="220">
        <f>ROUND(E1170*U1170,2)</f>
        <v>44.62</v>
      </c>
      <c r="W1170" s="220"/>
      <c r="X1170" s="220" t="s">
        <v>326</v>
      </c>
      <c r="Y1170" s="220" t="s">
        <v>295</v>
      </c>
      <c r="Z1170" s="210"/>
      <c r="AA1170" s="210"/>
      <c r="AB1170" s="210"/>
      <c r="AC1170" s="210"/>
      <c r="AD1170" s="210"/>
      <c r="AE1170" s="210"/>
      <c r="AF1170" s="210"/>
      <c r="AG1170" s="210" t="s">
        <v>692</v>
      </c>
      <c r="AH1170" s="210"/>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2" x14ac:dyDescent="0.25">
      <c r="A1171" s="217"/>
      <c r="B1171" s="218"/>
      <c r="C1171" s="251" t="s">
        <v>1295</v>
      </c>
      <c r="D1171" s="239"/>
      <c r="E1171" s="239"/>
      <c r="F1171" s="239"/>
      <c r="G1171" s="239"/>
      <c r="H1171" s="220"/>
      <c r="I1171" s="220"/>
      <c r="J1171" s="220"/>
      <c r="K1171" s="220"/>
      <c r="L1171" s="220"/>
      <c r="M1171" s="220"/>
      <c r="N1171" s="219"/>
      <c r="O1171" s="219"/>
      <c r="P1171" s="219"/>
      <c r="Q1171" s="219"/>
      <c r="R1171" s="220"/>
      <c r="S1171" s="220"/>
      <c r="T1171" s="220"/>
      <c r="U1171" s="220"/>
      <c r="V1171" s="220"/>
      <c r="W1171" s="220"/>
      <c r="X1171" s="220"/>
      <c r="Y1171" s="220"/>
      <c r="Z1171" s="210"/>
      <c r="AA1171" s="210"/>
      <c r="AB1171" s="210"/>
      <c r="AC1171" s="210"/>
      <c r="AD1171" s="210"/>
      <c r="AE1171" s="210"/>
      <c r="AF1171" s="210"/>
      <c r="AG1171" s="210" t="s">
        <v>298</v>
      </c>
      <c r="AH1171" s="210"/>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2" x14ac:dyDescent="0.25">
      <c r="A1172" s="217"/>
      <c r="B1172" s="218"/>
      <c r="C1172" s="265" t="s">
        <v>1296</v>
      </c>
      <c r="D1172" s="257"/>
      <c r="E1172" s="258">
        <v>194</v>
      </c>
      <c r="F1172" s="220"/>
      <c r="G1172" s="220"/>
      <c r="H1172" s="220"/>
      <c r="I1172" s="220"/>
      <c r="J1172" s="220"/>
      <c r="K1172" s="220"/>
      <c r="L1172" s="220"/>
      <c r="M1172" s="220"/>
      <c r="N1172" s="219"/>
      <c r="O1172" s="219"/>
      <c r="P1172" s="219"/>
      <c r="Q1172" s="219"/>
      <c r="R1172" s="220"/>
      <c r="S1172" s="220"/>
      <c r="T1172" s="220"/>
      <c r="U1172" s="220"/>
      <c r="V1172" s="220"/>
      <c r="W1172" s="220"/>
      <c r="X1172" s="220"/>
      <c r="Y1172" s="220"/>
      <c r="Z1172" s="210"/>
      <c r="AA1172" s="210"/>
      <c r="AB1172" s="210"/>
      <c r="AC1172" s="210"/>
      <c r="AD1172" s="210"/>
      <c r="AE1172" s="210"/>
      <c r="AF1172" s="210"/>
      <c r="AG1172" s="210" t="s">
        <v>395</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ht="20.399999999999999" outlineLevel="1" x14ac:dyDescent="0.25">
      <c r="A1173" s="232">
        <v>195</v>
      </c>
      <c r="B1173" s="233" t="s">
        <v>1297</v>
      </c>
      <c r="C1173" s="250" t="s">
        <v>1298</v>
      </c>
      <c r="D1173" s="234" t="s">
        <v>407</v>
      </c>
      <c r="E1173" s="235">
        <v>300.95</v>
      </c>
      <c r="F1173" s="236"/>
      <c r="G1173" s="237">
        <f>ROUND(E1173*F1173,2)</f>
        <v>0</v>
      </c>
      <c r="H1173" s="236"/>
      <c r="I1173" s="237">
        <f>ROUND(E1173*H1173,2)</f>
        <v>0</v>
      </c>
      <c r="J1173" s="236"/>
      <c r="K1173" s="237">
        <f>ROUND(E1173*J1173,2)</f>
        <v>0</v>
      </c>
      <c r="L1173" s="237">
        <v>12</v>
      </c>
      <c r="M1173" s="237">
        <f>G1173*(1+L1173/100)</f>
        <v>0</v>
      </c>
      <c r="N1173" s="235">
        <v>9.1800000000000007E-3</v>
      </c>
      <c r="O1173" s="235">
        <f>ROUND(E1173*N1173,2)</f>
        <v>2.76</v>
      </c>
      <c r="P1173" s="235">
        <v>0</v>
      </c>
      <c r="Q1173" s="235">
        <f>ROUND(E1173*P1173,2)</f>
        <v>0</v>
      </c>
      <c r="R1173" s="237" t="s">
        <v>1299</v>
      </c>
      <c r="S1173" s="237" t="s">
        <v>292</v>
      </c>
      <c r="T1173" s="238" t="s">
        <v>439</v>
      </c>
      <c r="U1173" s="220">
        <v>0</v>
      </c>
      <c r="V1173" s="220">
        <f>ROUND(E1173*U1173,2)</f>
        <v>0</v>
      </c>
      <c r="W1173" s="220"/>
      <c r="X1173" s="220" t="s">
        <v>1300</v>
      </c>
      <c r="Y1173" s="220" t="s">
        <v>295</v>
      </c>
      <c r="Z1173" s="210"/>
      <c r="AA1173" s="210"/>
      <c r="AB1173" s="210"/>
      <c r="AC1173" s="210"/>
      <c r="AD1173" s="210"/>
      <c r="AE1173" s="210"/>
      <c r="AF1173" s="210"/>
      <c r="AG1173" s="210" t="s">
        <v>1301</v>
      </c>
      <c r="AH1173" s="210"/>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ht="21" outlineLevel="2" x14ac:dyDescent="0.25">
      <c r="A1174" s="217"/>
      <c r="B1174" s="218"/>
      <c r="C1174" s="266" t="s">
        <v>1302</v>
      </c>
      <c r="D1174" s="263"/>
      <c r="E1174" s="263"/>
      <c r="F1174" s="263"/>
      <c r="G1174" s="263"/>
      <c r="H1174" s="220"/>
      <c r="I1174" s="220"/>
      <c r="J1174" s="220"/>
      <c r="K1174" s="220"/>
      <c r="L1174" s="220"/>
      <c r="M1174" s="220"/>
      <c r="N1174" s="219"/>
      <c r="O1174" s="219"/>
      <c r="P1174" s="219"/>
      <c r="Q1174" s="219"/>
      <c r="R1174" s="220"/>
      <c r="S1174" s="220"/>
      <c r="T1174" s="220"/>
      <c r="U1174" s="220"/>
      <c r="V1174" s="220"/>
      <c r="W1174" s="220"/>
      <c r="X1174" s="220"/>
      <c r="Y1174" s="220"/>
      <c r="Z1174" s="210"/>
      <c r="AA1174" s="210"/>
      <c r="AB1174" s="210"/>
      <c r="AC1174" s="210"/>
      <c r="AD1174" s="210"/>
      <c r="AE1174" s="210"/>
      <c r="AF1174" s="210"/>
      <c r="AG1174" s="210" t="s">
        <v>467</v>
      </c>
      <c r="AH1174" s="210"/>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40" t="str">
        <f>C1174</f>
        <v>lepení a dodávka podlahoviny z PVC, bez podkladu. Svaření podlahoviny. Dodávka a lepení podlahových soklíků z měkčeného PVC. Pastování a vyleštění podlah.</v>
      </c>
      <c r="BB1174" s="210"/>
      <c r="BC1174" s="210"/>
      <c r="BD1174" s="210"/>
      <c r="BE1174" s="210"/>
      <c r="BF1174" s="210"/>
      <c r="BG1174" s="210"/>
      <c r="BH1174" s="210"/>
    </row>
    <row r="1175" spans="1:60" outlineLevel="2" x14ac:dyDescent="0.25">
      <c r="A1175" s="217"/>
      <c r="B1175" s="218"/>
      <c r="C1175" s="265" t="s">
        <v>720</v>
      </c>
      <c r="D1175" s="257"/>
      <c r="E1175" s="258">
        <v>23.09</v>
      </c>
      <c r="F1175" s="220"/>
      <c r="G1175" s="220"/>
      <c r="H1175" s="220"/>
      <c r="I1175" s="220"/>
      <c r="J1175" s="220"/>
      <c r="K1175" s="220"/>
      <c r="L1175" s="220"/>
      <c r="M1175" s="220"/>
      <c r="N1175" s="219"/>
      <c r="O1175" s="219"/>
      <c r="P1175" s="219"/>
      <c r="Q1175" s="219"/>
      <c r="R1175" s="220"/>
      <c r="S1175" s="220"/>
      <c r="T1175" s="220"/>
      <c r="U1175" s="220"/>
      <c r="V1175" s="220"/>
      <c r="W1175" s="220"/>
      <c r="X1175" s="220"/>
      <c r="Y1175" s="220"/>
      <c r="Z1175" s="210"/>
      <c r="AA1175" s="210"/>
      <c r="AB1175" s="210"/>
      <c r="AC1175" s="210"/>
      <c r="AD1175" s="210"/>
      <c r="AE1175" s="210"/>
      <c r="AF1175" s="210"/>
      <c r="AG1175" s="210" t="s">
        <v>395</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3" x14ac:dyDescent="0.25">
      <c r="A1176" s="217"/>
      <c r="B1176" s="218"/>
      <c r="C1176" s="265" t="s">
        <v>721</v>
      </c>
      <c r="D1176" s="257"/>
      <c r="E1176" s="258">
        <v>21.46</v>
      </c>
      <c r="F1176" s="220"/>
      <c r="G1176" s="220"/>
      <c r="H1176" s="220"/>
      <c r="I1176" s="220"/>
      <c r="J1176" s="220"/>
      <c r="K1176" s="220"/>
      <c r="L1176" s="220"/>
      <c r="M1176" s="220"/>
      <c r="N1176" s="219"/>
      <c r="O1176" s="219"/>
      <c r="P1176" s="219"/>
      <c r="Q1176" s="219"/>
      <c r="R1176" s="220"/>
      <c r="S1176" s="220"/>
      <c r="T1176" s="220"/>
      <c r="U1176" s="220"/>
      <c r="V1176" s="220"/>
      <c r="W1176" s="220"/>
      <c r="X1176" s="220"/>
      <c r="Y1176" s="220"/>
      <c r="Z1176" s="210"/>
      <c r="AA1176" s="210"/>
      <c r="AB1176" s="210"/>
      <c r="AC1176" s="210"/>
      <c r="AD1176" s="210"/>
      <c r="AE1176" s="210"/>
      <c r="AF1176" s="210"/>
      <c r="AG1176" s="210" t="s">
        <v>395</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3" x14ac:dyDescent="0.25">
      <c r="A1177" s="217"/>
      <c r="B1177" s="218"/>
      <c r="C1177" s="265" t="s">
        <v>723</v>
      </c>
      <c r="D1177" s="257"/>
      <c r="E1177" s="258">
        <v>21.46</v>
      </c>
      <c r="F1177" s="220"/>
      <c r="G1177" s="220"/>
      <c r="H1177" s="220"/>
      <c r="I1177" s="220"/>
      <c r="J1177" s="220"/>
      <c r="K1177" s="220"/>
      <c r="L1177" s="220"/>
      <c r="M1177" s="220"/>
      <c r="N1177" s="219"/>
      <c r="O1177" s="219"/>
      <c r="P1177" s="219"/>
      <c r="Q1177" s="219"/>
      <c r="R1177" s="220"/>
      <c r="S1177" s="220"/>
      <c r="T1177" s="220"/>
      <c r="U1177" s="220"/>
      <c r="V1177" s="220"/>
      <c r="W1177" s="220"/>
      <c r="X1177" s="220"/>
      <c r="Y1177" s="220"/>
      <c r="Z1177" s="210"/>
      <c r="AA1177" s="210"/>
      <c r="AB1177" s="210"/>
      <c r="AC1177" s="210"/>
      <c r="AD1177" s="210"/>
      <c r="AE1177" s="210"/>
      <c r="AF1177" s="210"/>
      <c r="AG1177" s="210" t="s">
        <v>395</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3" x14ac:dyDescent="0.25">
      <c r="A1178" s="217"/>
      <c r="B1178" s="218"/>
      <c r="C1178" s="265" t="s">
        <v>725</v>
      </c>
      <c r="D1178" s="257"/>
      <c r="E1178" s="258">
        <v>21.46</v>
      </c>
      <c r="F1178" s="220"/>
      <c r="G1178" s="220"/>
      <c r="H1178" s="220"/>
      <c r="I1178" s="220"/>
      <c r="J1178" s="220"/>
      <c r="K1178" s="220"/>
      <c r="L1178" s="220"/>
      <c r="M1178" s="220"/>
      <c r="N1178" s="219"/>
      <c r="O1178" s="219"/>
      <c r="P1178" s="219"/>
      <c r="Q1178" s="219"/>
      <c r="R1178" s="220"/>
      <c r="S1178" s="220"/>
      <c r="T1178" s="220"/>
      <c r="U1178" s="220"/>
      <c r="V1178" s="220"/>
      <c r="W1178" s="220"/>
      <c r="X1178" s="220"/>
      <c r="Y1178" s="220"/>
      <c r="Z1178" s="210"/>
      <c r="AA1178" s="210"/>
      <c r="AB1178" s="210"/>
      <c r="AC1178" s="210"/>
      <c r="AD1178" s="210"/>
      <c r="AE1178" s="210"/>
      <c r="AF1178" s="210"/>
      <c r="AG1178" s="210" t="s">
        <v>395</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3" x14ac:dyDescent="0.25">
      <c r="A1179" s="217"/>
      <c r="B1179" s="218"/>
      <c r="C1179" s="265" t="s">
        <v>727</v>
      </c>
      <c r="D1179" s="257"/>
      <c r="E1179" s="258">
        <v>28.35</v>
      </c>
      <c r="F1179" s="220"/>
      <c r="G1179" s="220"/>
      <c r="H1179" s="220"/>
      <c r="I1179" s="220"/>
      <c r="J1179" s="220"/>
      <c r="K1179" s="220"/>
      <c r="L1179" s="220"/>
      <c r="M1179" s="220"/>
      <c r="N1179" s="219"/>
      <c r="O1179" s="219"/>
      <c r="P1179" s="219"/>
      <c r="Q1179" s="219"/>
      <c r="R1179" s="220"/>
      <c r="S1179" s="220"/>
      <c r="T1179" s="220"/>
      <c r="U1179" s="220"/>
      <c r="V1179" s="220"/>
      <c r="W1179" s="220"/>
      <c r="X1179" s="220"/>
      <c r="Y1179" s="220"/>
      <c r="Z1179" s="210"/>
      <c r="AA1179" s="210"/>
      <c r="AB1179" s="210"/>
      <c r="AC1179" s="210"/>
      <c r="AD1179" s="210"/>
      <c r="AE1179" s="210"/>
      <c r="AF1179" s="210"/>
      <c r="AG1179" s="210" t="s">
        <v>395</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3" x14ac:dyDescent="0.25">
      <c r="A1180" s="217"/>
      <c r="B1180" s="218"/>
      <c r="C1180" s="265" t="s">
        <v>1288</v>
      </c>
      <c r="D1180" s="257"/>
      <c r="E1180" s="258">
        <v>35.64</v>
      </c>
      <c r="F1180" s="220"/>
      <c r="G1180" s="220"/>
      <c r="H1180" s="220"/>
      <c r="I1180" s="220"/>
      <c r="J1180" s="220"/>
      <c r="K1180" s="220"/>
      <c r="L1180" s="220"/>
      <c r="M1180" s="220"/>
      <c r="N1180" s="219"/>
      <c r="O1180" s="219"/>
      <c r="P1180" s="219"/>
      <c r="Q1180" s="219"/>
      <c r="R1180" s="220"/>
      <c r="S1180" s="220"/>
      <c r="T1180" s="220"/>
      <c r="U1180" s="220"/>
      <c r="V1180" s="220"/>
      <c r="W1180" s="220"/>
      <c r="X1180" s="220"/>
      <c r="Y1180" s="220"/>
      <c r="Z1180" s="210"/>
      <c r="AA1180" s="210"/>
      <c r="AB1180" s="210"/>
      <c r="AC1180" s="210"/>
      <c r="AD1180" s="210"/>
      <c r="AE1180" s="210"/>
      <c r="AF1180" s="210"/>
      <c r="AG1180" s="210" t="s">
        <v>395</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3" x14ac:dyDescent="0.25">
      <c r="A1181" s="217"/>
      <c r="B1181" s="218"/>
      <c r="C1181" s="265" t="s">
        <v>730</v>
      </c>
      <c r="D1181" s="257"/>
      <c r="E1181" s="258">
        <v>28</v>
      </c>
      <c r="F1181" s="220"/>
      <c r="G1181" s="220"/>
      <c r="H1181" s="220"/>
      <c r="I1181" s="220"/>
      <c r="J1181" s="220"/>
      <c r="K1181" s="220"/>
      <c r="L1181" s="220"/>
      <c r="M1181" s="220"/>
      <c r="N1181" s="219"/>
      <c r="O1181" s="219"/>
      <c r="P1181" s="219"/>
      <c r="Q1181" s="219"/>
      <c r="R1181" s="220"/>
      <c r="S1181" s="220"/>
      <c r="T1181" s="220"/>
      <c r="U1181" s="220"/>
      <c r="V1181" s="220"/>
      <c r="W1181" s="220"/>
      <c r="X1181" s="220"/>
      <c r="Y1181" s="220"/>
      <c r="Z1181" s="210"/>
      <c r="AA1181" s="210"/>
      <c r="AB1181" s="210"/>
      <c r="AC1181" s="210"/>
      <c r="AD1181" s="210"/>
      <c r="AE1181" s="210"/>
      <c r="AF1181" s="210"/>
      <c r="AG1181" s="210" t="s">
        <v>395</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3" x14ac:dyDescent="0.25">
      <c r="A1182" s="217"/>
      <c r="B1182" s="218"/>
      <c r="C1182" s="265" t="s">
        <v>969</v>
      </c>
      <c r="D1182" s="257"/>
      <c r="E1182" s="258">
        <v>21.46</v>
      </c>
      <c r="F1182" s="220"/>
      <c r="G1182" s="220"/>
      <c r="H1182" s="220"/>
      <c r="I1182" s="220"/>
      <c r="J1182" s="220"/>
      <c r="K1182" s="220"/>
      <c r="L1182" s="220"/>
      <c r="M1182" s="220"/>
      <c r="N1182" s="219"/>
      <c r="O1182" s="219"/>
      <c r="P1182" s="219"/>
      <c r="Q1182" s="219"/>
      <c r="R1182" s="220"/>
      <c r="S1182" s="220"/>
      <c r="T1182" s="220"/>
      <c r="U1182" s="220"/>
      <c r="V1182" s="220"/>
      <c r="W1182" s="220"/>
      <c r="X1182" s="220"/>
      <c r="Y1182" s="220"/>
      <c r="Z1182" s="210"/>
      <c r="AA1182" s="210"/>
      <c r="AB1182" s="210"/>
      <c r="AC1182" s="210"/>
      <c r="AD1182" s="210"/>
      <c r="AE1182" s="210"/>
      <c r="AF1182" s="210"/>
      <c r="AG1182" s="210" t="s">
        <v>395</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3" x14ac:dyDescent="0.25">
      <c r="A1183" s="217"/>
      <c r="B1183" s="218"/>
      <c r="C1183" s="265" t="s">
        <v>733</v>
      </c>
      <c r="D1183" s="257"/>
      <c r="E1183" s="258">
        <v>21.46</v>
      </c>
      <c r="F1183" s="220"/>
      <c r="G1183" s="220"/>
      <c r="H1183" s="220"/>
      <c r="I1183" s="220"/>
      <c r="J1183" s="220"/>
      <c r="K1183" s="220"/>
      <c r="L1183" s="220"/>
      <c r="M1183" s="220"/>
      <c r="N1183" s="219"/>
      <c r="O1183" s="219"/>
      <c r="P1183" s="219"/>
      <c r="Q1183" s="219"/>
      <c r="R1183" s="220"/>
      <c r="S1183" s="220"/>
      <c r="T1183" s="220"/>
      <c r="U1183" s="220"/>
      <c r="V1183" s="220"/>
      <c r="W1183" s="220"/>
      <c r="X1183" s="220"/>
      <c r="Y1183" s="220"/>
      <c r="Z1183" s="210"/>
      <c r="AA1183" s="210"/>
      <c r="AB1183" s="210"/>
      <c r="AC1183" s="210"/>
      <c r="AD1183" s="210"/>
      <c r="AE1183" s="210"/>
      <c r="AF1183" s="210"/>
      <c r="AG1183" s="210" t="s">
        <v>395</v>
      </c>
      <c r="AH1183" s="210">
        <v>0</v>
      </c>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3" x14ac:dyDescent="0.25">
      <c r="A1184" s="217"/>
      <c r="B1184" s="218"/>
      <c r="C1184" s="265" t="s">
        <v>735</v>
      </c>
      <c r="D1184" s="257"/>
      <c r="E1184" s="258">
        <v>21.46</v>
      </c>
      <c r="F1184" s="220"/>
      <c r="G1184" s="220"/>
      <c r="H1184" s="220"/>
      <c r="I1184" s="220"/>
      <c r="J1184" s="220"/>
      <c r="K1184" s="220"/>
      <c r="L1184" s="220"/>
      <c r="M1184" s="220"/>
      <c r="N1184" s="219"/>
      <c r="O1184" s="219"/>
      <c r="P1184" s="219"/>
      <c r="Q1184" s="219"/>
      <c r="R1184" s="220"/>
      <c r="S1184" s="220"/>
      <c r="T1184" s="220"/>
      <c r="U1184" s="220"/>
      <c r="V1184" s="220"/>
      <c r="W1184" s="220"/>
      <c r="X1184" s="220"/>
      <c r="Y1184" s="220"/>
      <c r="Z1184" s="210"/>
      <c r="AA1184" s="210"/>
      <c r="AB1184" s="210"/>
      <c r="AC1184" s="210"/>
      <c r="AD1184" s="210"/>
      <c r="AE1184" s="210"/>
      <c r="AF1184" s="210"/>
      <c r="AG1184" s="210" t="s">
        <v>395</v>
      </c>
      <c r="AH1184" s="210">
        <v>0</v>
      </c>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3" x14ac:dyDescent="0.25">
      <c r="A1185" s="217"/>
      <c r="B1185" s="218"/>
      <c r="C1185" s="265" t="s">
        <v>737</v>
      </c>
      <c r="D1185" s="257"/>
      <c r="E1185" s="258">
        <v>30.45</v>
      </c>
      <c r="F1185" s="220"/>
      <c r="G1185" s="220"/>
      <c r="H1185" s="220"/>
      <c r="I1185" s="220"/>
      <c r="J1185" s="220"/>
      <c r="K1185" s="220"/>
      <c r="L1185" s="220"/>
      <c r="M1185" s="220"/>
      <c r="N1185" s="219"/>
      <c r="O1185" s="219"/>
      <c r="P1185" s="219"/>
      <c r="Q1185" s="219"/>
      <c r="R1185" s="220"/>
      <c r="S1185" s="220"/>
      <c r="T1185" s="220"/>
      <c r="U1185" s="220"/>
      <c r="V1185" s="220"/>
      <c r="W1185" s="220"/>
      <c r="X1185" s="220"/>
      <c r="Y1185" s="220"/>
      <c r="Z1185" s="210"/>
      <c r="AA1185" s="210"/>
      <c r="AB1185" s="210"/>
      <c r="AC1185" s="210"/>
      <c r="AD1185" s="210"/>
      <c r="AE1185" s="210"/>
      <c r="AF1185" s="210"/>
      <c r="AG1185" s="210" t="s">
        <v>395</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3" x14ac:dyDescent="0.25">
      <c r="A1186" s="217"/>
      <c r="B1186" s="218"/>
      <c r="C1186" s="265" t="s">
        <v>1303</v>
      </c>
      <c r="D1186" s="257"/>
      <c r="E1186" s="258">
        <v>1.94</v>
      </c>
      <c r="F1186" s="220"/>
      <c r="G1186" s="220"/>
      <c r="H1186" s="220"/>
      <c r="I1186" s="220"/>
      <c r="J1186" s="220"/>
      <c r="K1186" s="220"/>
      <c r="L1186" s="220"/>
      <c r="M1186" s="220"/>
      <c r="N1186" s="219"/>
      <c r="O1186" s="219"/>
      <c r="P1186" s="219"/>
      <c r="Q1186" s="219"/>
      <c r="R1186" s="220"/>
      <c r="S1186" s="220"/>
      <c r="T1186" s="220"/>
      <c r="U1186" s="220"/>
      <c r="V1186" s="220"/>
      <c r="W1186" s="220"/>
      <c r="X1186" s="220"/>
      <c r="Y1186" s="220"/>
      <c r="Z1186" s="210"/>
      <c r="AA1186" s="210"/>
      <c r="AB1186" s="210"/>
      <c r="AC1186" s="210"/>
      <c r="AD1186" s="210"/>
      <c r="AE1186" s="210"/>
      <c r="AF1186" s="210"/>
      <c r="AG1186" s="210" t="s">
        <v>395</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3" x14ac:dyDescent="0.25">
      <c r="A1187" s="217"/>
      <c r="B1187" s="218"/>
      <c r="C1187" s="265" t="s">
        <v>1304</v>
      </c>
      <c r="D1187" s="257"/>
      <c r="E1187" s="258">
        <v>6.45</v>
      </c>
      <c r="F1187" s="220"/>
      <c r="G1187" s="220"/>
      <c r="H1187" s="220"/>
      <c r="I1187" s="220"/>
      <c r="J1187" s="220"/>
      <c r="K1187" s="220"/>
      <c r="L1187" s="220"/>
      <c r="M1187" s="220"/>
      <c r="N1187" s="219"/>
      <c r="O1187" s="219"/>
      <c r="P1187" s="219"/>
      <c r="Q1187" s="219"/>
      <c r="R1187" s="220"/>
      <c r="S1187" s="220"/>
      <c r="T1187" s="220"/>
      <c r="U1187" s="220"/>
      <c r="V1187" s="220"/>
      <c r="W1187" s="220"/>
      <c r="X1187" s="220"/>
      <c r="Y1187" s="220"/>
      <c r="Z1187" s="210"/>
      <c r="AA1187" s="210"/>
      <c r="AB1187" s="210"/>
      <c r="AC1187" s="210"/>
      <c r="AD1187" s="210"/>
      <c r="AE1187" s="210"/>
      <c r="AF1187" s="210"/>
      <c r="AG1187" s="210" t="s">
        <v>395</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3" x14ac:dyDescent="0.25">
      <c r="A1188" s="217"/>
      <c r="B1188" s="218"/>
      <c r="C1188" s="265" t="s">
        <v>1305</v>
      </c>
      <c r="D1188" s="257"/>
      <c r="E1188" s="258">
        <v>3.12</v>
      </c>
      <c r="F1188" s="220"/>
      <c r="G1188" s="220"/>
      <c r="H1188" s="220"/>
      <c r="I1188" s="220"/>
      <c r="J1188" s="220"/>
      <c r="K1188" s="220"/>
      <c r="L1188" s="220"/>
      <c r="M1188" s="220"/>
      <c r="N1188" s="219"/>
      <c r="O1188" s="219"/>
      <c r="P1188" s="219"/>
      <c r="Q1188" s="219"/>
      <c r="R1188" s="220"/>
      <c r="S1188" s="220"/>
      <c r="T1188" s="220"/>
      <c r="U1188" s="220"/>
      <c r="V1188" s="220"/>
      <c r="W1188" s="220"/>
      <c r="X1188" s="220"/>
      <c r="Y1188" s="220"/>
      <c r="Z1188" s="210"/>
      <c r="AA1188" s="210"/>
      <c r="AB1188" s="210"/>
      <c r="AC1188" s="210"/>
      <c r="AD1188" s="210"/>
      <c r="AE1188" s="210"/>
      <c r="AF1188" s="210"/>
      <c r="AG1188" s="210" t="s">
        <v>395</v>
      </c>
      <c r="AH1188" s="210">
        <v>0</v>
      </c>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3" x14ac:dyDescent="0.25">
      <c r="A1189" s="217"/>
      <c r="B1189" s="218"/>
      <c r="C1189" s="265" t="s">
        <v>1306</v>
      </c>
      <c r="D1189" s="257"/>
      <c r="E1189" s="258">
        <v>0.82</v>
      </c>
      <c r="F1189" s="220"/>
      <c r="G1189" s="220"/>
      <c r="H1189" s="220"/>
      <c r="I1189" s="220"/>
      <c r="J1189" s="220"/>
      <c r="K1189" s="220"/>
      <c r="L1189" s="220"/>
      <c r="M1189" s="220"/>
      <c r="N1189" s="219"/>
      <c r="O1189" s="219"/>
      <c r="P1189" s="219"/>
      <c r="Q1189" s="219"/>
      <c r="R1189" s="220"/>
      <c r="S1189" s="220"/>
      <c r="T1189" s="220"/>
      <c r="U1189" s="220"/>
      <c r="V1189" s="220"/>
      <c r="W1189" s="220"/>
      <c r="X1189" s="220"/>
      <c r="Y1189" s="220"/>
      <c r="Z1189" s="210"/>
      <c r="AA1189" s="210"/>
      <c r="AB1189" s="210"/>
      <c r="AC1189" s="210"/>
      <c r="AD1189" s="210"/>
      <c r="AE1189" s="210"/>
      <c r="AF1189" s="210"/>
      <c r="AG1189" s="210" t="s">
        <v>395</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3" x14ac:dyDescent="0.25">
      <c r="A1190" s="217"/>
      <c r="B1190" s="218"/>
      <c r="C1190" s="265" t="s">
        <v>1307</v>
      </c>
      <c r="D1190" s="257"/>
      <c r="E1190" s="258">
        <v>2.4</v>
      </c>
      <c r="F1190" s="220"/>
      <c r="G1190" s="220"/>
      <c r="H1190" s="220"/>
      <c r="I1190" s="220"/>
      <c r="J1190" s="220"/>
      <c r="K1190" s="220"/>
      <c r="L1190" s="220"/>
      <c r="M1190" s="220"/>
      <c r="N1190" s="219"/>
      <c r="O1190" s="219"/>
      <c r="P1190" s="219"/>
      <c r="Q1190" s="219"/>
      <c r="R1190" s="220"/>
      <c r="S1190" s="220"/>
      <c r="T1190" s="220"/>
      <c r="U1190" s="220"/>
      <c r="V1190" s="220"/>
      <c r="W1190" s="220"/>
      <c r="X1190" s="220"/>
      <c r="Y1190" s="220"/>
      <c r="Z1190" s="210"/>
      <c r="AA1190" s="210"/>
      <c r="AB1190" s="210"/>
      <c r="AC1190" s="210"/>
      <c r="AD1190" s="210"/>
      <c r="AE1190" s="210"/>
      <c r="AF1190" s="210"/>
      <c r="AG1190" s="210" t="s">
        <v>395</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3" x14ac:dyDescent="0.25">
      <c r="A1191" s="217"/>
      <c r="B1191" s="218"/>
      <c r="C1191" s="265" t="s">
        <v>1308</v>
      </c>
      <c r="D1191" s="257"/>
      <c r="E1191" s="258">
        <v>2.16</v>
      </c>
      <c r="F1191" s="220"/>
      <c r="G1191" s="220"/>
      <c r="H1191" s="220"/>
      <c r="I1191" s="220"/>
      <c r="J1191" s="220"/>
      <c r="K1191" s="220"/>
      <c r="L1191" s="220"/>
      <c r="M1191" s="220"/>
      <c r="N1191" s="219"/>
      <c r="O1191" s="219"/>
      <c r="P1191" s="219"/>
      <c r="Q1191" s="219"/>
      <c r="R1191" s="220"/>
      <c r="S1191" s="220"/>
      <c r="T1191" s="220"/>
      <c r="U1191" s="220"/>
      <c r="V1191" s="220"/>
      <c r="W1191" s="220"/>
      <c r="X1191" s="220"/>
      <c r="Y1191" s="220"/>
      <c r="Z1191" s="210"/>
      <c r="AA1191" s="210"/>
      <c r="AB1191" s="210"/>
      <c r="AC1191" s="210"/>
      <c r="AD1191" s="210"/>
      <c r="AE1191" s="210"/>
      <c r="AF1191" s="210"/>
      <c r="AG1191" s="210" t="s">
        <v>395</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3" x14ac:dyDescent="0.25">
      <c r="A1192" s="217"/>
      <c r="B1192" s="218"/>
      <c r="C1192" s="265" t="s">
        <v>1309</v>
      </c>
      <c r="D1192" s="257"/>
      <c r="E1192" s="258">
        <v>6.45</v>
      </c>
      <c r="F1192" s="220"/>
      <c r="G1192" s="220"/>
      <c r="H1192" s="220"/>
      <c r="I1192" s="220"/>
      <c r="J1192" s="220"/>
      <c r="K1192" s="220"/>
      <c r="L1192" s="220"/>
      <c r="M1192" s="220"/>
      <c r="N1192" s="219"/>
      <c r="O1192" s="219"/>
      <c r="P1192" s="219"/>
      <c r="Q1192" s="219"/>
      <c r="R1192" s="220"/>
      <c r="S1192" s="220"/>
      <c r="T1192" s="220"/>
      <c r="U1192" s="220"/>
      <c r="V1192" s="220"/>
      <c r="W1192" s="220"/>
      <c r="X1192" s="220"/>
      <c r="Y1192" s="220"/>
      <c r="Z1192" s="210"/>
      <c r="AA1192" s="210"/>
      <c r="AB1192" s="210"/>
      <c r="AC1192" s="210"/>
      <c r="AD1192" s="210"/>
      <c r="AE1192" s="210"/>
      <c r="AF1192" s="210"/>
      <c r="AG1192" s="210" t="s">
        <v>395</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3" x14ac:dyDescent="0.25">
      <c r="A1193" s="217"/>
      <c r="B1193" s="218"/>
      <c r="C1193" s="265" t="s">
        <v>1310</v>
      </c>
      <c r="D1193" s="257"/>
      <c r="E1193" s="258">
        <v>3.32</v>
      </c>
      <c r="F1193" s="220"/>
      <c r="G1193" s="220"/>
      <c r="H1193" s="220"/>
      <c r="I1193" s="220"/>
      <c r="J1193" s="220"/>
      <c r="K1193" s="220"/>
      <c r="L1193" s="220"/>
      <c r="M1193" s="220"/>
      <c r="N1193" s="219"/>
      <c r="O1193" s="219"/>
      <c r="P1193" s="219"/>
      <c r="Q1193" s="219"/>
      <c r="R1193" s="220"/>
      <c r="S1193" s="220"/>
      <c r="T1193" s="220"/>
      <c r="U1193" s="220"/>
      <c r="V1193" s="220"/>
      <c r="W1193" s="220"/>
      <c r="X1193" s="220"/>
      <c r="Y1193" s="220"/>
      <c r="Z1193" s="210"/>
      <c r="AA1193" s="210"/>
      <c r="AB1193" s="210"/>
      <c r="AC1193" s="210"/>
      <c r="AD1193" s="210"/>
      <c r="AE1193" s="210"/>
      <c r="AF1193" s="210"/>
      <c r="AG1193" s="210" t="s">
        <v>395</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ht="20.399999999999999" outlineLevel="1" x14ac:dyDescent="0.25">
      <c r="A1194" s="232">
        <v>196</v>
      </c>
      <c r="B1194" s="233" t="s">
        <v>1297</v>
      </c>
      <c r="C1194" s="250" t="s">
        <v>1298</v>
      </c>
      <c r="D1194" s="234" t="s">
        <v>407</v>
      </c>
      <c r="E1194" s="235">
        <v>43.59</v>
      </c>
      <c r="F1194" s="236"/>
      <c r="G1194" s="237">
        <f>ROUND(E1194*F1194,2)</f>
        <v>0</v>
      </c>
      <c r="H1194" s="236"/>
      <c r="I1194" s="237">
        <f>ROUND(E1194*H1194,2)</f>
        <v>0</v>
      </c>
      <c r="J1194" s="236"/>
      <c r="K1194" s="237">
        <f>ROUND(E1194*J1194,2)</f>
        <v>0</v>
      </c>
      <c r="L1194" s="237">
        <v>12</v>
      </c>
      <c r="M1194" s="237">
        <f>G1194*(1+L1194/100)</f>
        <v>0</v>
      </c>
      <c r="N1194" s="235">
        <v>9.1800000000000007E-3</v>
      </c>
      <c r="O1194" s="235">
        <f>ROUND(E1194*N1194,2)</f>
        <v>0.4</v>
      </c>
      <c r="P1194" s="235">
        <v>0</v>
      </c>
      <c r="Q1194" s="235">
        <f>ROUND(E1194*P1194,2)</f>
        <v>0</v>
      </c>
      <c r="R1194" s="237" t="s">
        <v>1299</v>
      </c>
      <c r="S1194" s="237" t="s">
        <v>292</v>
      </c>
      <c r="T1194" s="238" t="s">
        <v>439</v>
      </c>
      <c r="U1194" s="220">
        <v>0</v>
      </c>
      <c r="V1194" s="220">
        <f>ROUND(E1194*U1194,2)</f>
        <v>0</v>
      </c>
      <c r="W1194" s="220"/>
      <c r="X1194" s="220" t="s">
        <v>1300</v>
      </c>
      <c r="Y1194" s="220" t="s">
        <v>295</v>
      </c>
      <c r="Z1194" s="210"/>
      <c r="AA1194" s="210"/>
      <c r="AB1194" s="210"/>
      <c r="AC1194" s="210"/>
      <c r="AD1194" s="210"/>
      <c r="AE1194" s="210"/>
      <c r="AF1194" s="210"/>
      <c r="AG1194" s="210" t="s">
        <v>1301</v>
      </c>
      <c r="AH1194" s="210"/>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ht="21" outlineLevel="2" x14ac:dyDescent="0.25">
      <c r="A1195" s="217"/>
      <c r="B1195" s="218"/>
      <c r="C1195" s="266" t="s">
        <v>1302</v>
      </c>
      <c r="D1195" s="263"/>
      <c r="E1195" s="263"/>
      <c r="F1195" s="263"/>
      <c r="G1195" s="263"/>
      <c r="H1195" s="220"/>
      <c r="I1195" s="220"/>
      <c r="J1195" s="220"/>
      <c r="K1195" s="220"/>
      <c r="L1195" s="220"/>
      <c r="M1195" s="220"/>
      <c r="N1195" s="219"/>
      <c r="O1195" s="219"/>
      <c r="P1195" s="219"/>
      <c r="Q1195" s="219"/>
      <c r="R1195" s="220"/>
      <c r="S1195" s="220"/>
      <c r="T1195" s="220"/>
      <c r="U1195" s="220"/>
      <c r="V1195" s="220"/>
      <c r="W1195" s="220"/>
      <c r="X1195" s="220"/>
      <c r="Y1195" s="220"/>
      <c r="Z1195" s="210"/>
      <c r="AA1195" s="210"/>
      <c r="AB1195" s="210"/>
      <c r="AC1195" s="210"/>
      <c r="AD1195" s="210"/>
      <c r="AE1195" s="210"/>
      <c r="AF1195" s="210"/>
      <c r="AG1195" s="210" t="s">
        <v>467</v>
      </c>
      <c r="AH1195" s="210"/>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40" t="str">
        <f>C1195</f>
        <v>lepení a dodávka podlahoviny z PVC, bez podkladu. Svaření podlahoviny. Dodávka a lepení podlahových soklíků z měkčeného PVC. Pastování a vyleštění podlah.</v>
      </c>
      <c r="BB1195" s="210"/>
      <c r="BC1195" s="210"/>
      <c r="BD1195" s="210"/>
      <c r="BE1195" s="210"/>
      <c r="BF1195" s="210"/>
      <c r="BG1195" s="210"/>
      <c r="BH1195" s="210"/>
    </row>
    <row r="1196" spans="1:60" outlineLevel="2" x14ac:dyDescent="0.25">
      <c r="A1196" s="217"/>
      <c r="B1196" s="218"/>
      <c r="C1196" s="265" t="s">
        <v>1311</v>
      </c>
      <c r="D1196" s="257"/>
      <c r="E1196" s="258">
        <v>5.46</v>
      </c>
      <c r="F1196" s="220"/>
      <c r="G1196" s="220"/>
      <c r="H1196" s="220"/>
      <c r="I1196" s="220"/>
      <c r="J1196" s="220"/>
      <c r="K1196" s="220"/>
      <c r="L1196" s="220"/>
      <c r="M1196" s="220"/>
      <c r="N1196" s="219"/>
      <c r="O1196" s="219"/>
      <c r="P1196" s="219"/>
      <c r="Q1196" s="219"/>
      <c r="R1196" s="220"/>
      <c r="S1196" s="220"/>
      <c r="T1196" s="220"/>
      <c r="U1196" s="220"/>
      <c r="V1196" s="220"/>
      <c r="W1196" s="220"/>
      <c r="X1196" s="220"/>
      <c r="Y1196" s="220"/>
      <c r="Z1196" s="210"/>
      <c r="AA1196" s="210"/>
      <c r="AB1196" s="210"/>
      <c r="AC1196" s="210"/>
      <c r="AD1196" s="210"/>
      <c r="AE1196" s="210"/>
      <c r="AF1196" s="210"/>
      <c r="AG1196" s="210" t="s">
        <v>395</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3" x14ac:dyDescent="0.25">
      <c r="A1197" s="217"/>
      <c r="B1197" s="218"/>
      <c r="C1197" s="265" t="s">
        <v>1312</v>
      </c>
      <c r="D1197" s="257"/>
      <c r="E1197" s="258">
        <v>5.46</v>
      </c>
      <c r="F1197" s="220"/>
      <c r="G1197" s="220"/>
      <c r="H1197" s="220"/>
      <c r="I1197" s="220"/>
      <c r="J1197" s="220"/>
      <c r="K1197" s="220"/>
      <c r="L1197" s="220"/>
      <c r="M1197" s="220"/>
      <c r="N1197" s="219"/>
      <c r="O1197" s="219"/>
      <c r="P1197" s="219"/>
      <c r="Q1197" s="219"/>
      <c r="R1197" s="220"/>
      <c r="S1197" s="220"/>
      <c r="T1197" s="220"/>
      <c r="U1197" s="220"/>
      <c r="V1197" s="220"/>
      <c r="W1197" s="220"/>
      <c r="X1197" s="220"/>
      <c r="Y1197" s="220"/>
      <c r="Z1197" s="210"/>
      <c r="AA1197" s="210"/>
      <c r="AB1197" s="210"/>
      <c r="AC1197" s="210"/>
      <c r="AD1197" s="210"/>
      <c r="AE1197" s="210"/>
      <c r="AF1197" s="210"/>
      <c r="AG1197" s="210" t="s">
        <v>395</v>
      </c>
      <c r="AH1197" s="210">
        <v>0</v>
      </c>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3" x14ac:dyDescent="0.25">
      <c r="A1198" s="217"/>
      <c r="B1198" s="218"/>
      <c r="C1198" s="265" t="s">
        <v>1313</v>
      </c>
      <c r="D1198" s="257"/>
      <c r="E1198" s="258">
        <v>5.46</v>
      </c>
      <c r="F1198" s="220"/>
      <c r="G1198" s="220"/>
      <c r="H1198" s="220"/>
      <c r="I1198" s="220"/>
      <c r="J1198" s="220"/>
      <c r="K1198" s="220"/>
      <c r="L1198" s="220"/>
      <c r="M1198" s="220"/>
      <c r="N1198" s="219"/>
      <c r="O1198" s="219"/>
      <c r="P1198" s="219"/>
      <c r="Q1198" s="219"/>
      <c r="R1198" s="220"/>
      <c r="S1198" s="220"/>
      <c r="T1198" s="220"/>
      <c r="U1198" s="220"/>
      <c r="V1198" s="220"/>
      <c r="W1198" s="220"/>
      <c r="X1198" s="220"/>
      <c r="Y1198" s="220"/>
      <c r="Z1198" s="210"/>
      <c r="AA1198" s="210"/>
      <c r="AB1198" s="210"/>
      <c r="AC1198" s="210"/>
      <c r="AD1198" s="210"/>
      <c r="AE1198" s="210"/>
      <c r="AF1198" s="210"/>
      <c r="AG1198" s="210" t="s">
        <v>395</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3" x14ac:dyDescent="0.25">
      <c r="A1199" s="217"/>
      <c r="B1199" s="218"/>
      <c r="C1199" s="265" t="s">
        <v>728</v>
      </c>
      <c r="D1199" s="257"/>
      <c r="E1199" s="258">
        <v>4.1900000000000004</v>
      </c>
      <c r="F1199" s="220"/>
      <c r="G1199" s="220"/>
      <c r="H1199" s="220"/>
      <c r="I1199" s="220"/>
      <c r="J1199" s="220"/>
      <c r="K1199" s="220"/>
      <c r="L1199" s="220"/>
      <c r="M1199" s="220"/>
      <c r="N1199" s="219"/>
      <c r="O1199" s="219"/>
      <c r="P1199" s="219"/>
      <c r="Q1199" s="219"/>
      <c r="R1199" s="220"/>
      <c r="S1199" s="220"/>
      <c r="T1199" s="220"/>
      <c r="U1199" s="220"/>
      <c r="V1199" s="220"/>
      <c r="W1199" s="220"/>
      <c r="X1199" s="220"/>
      <c r="Y1199" s="220"/>
      <c r="Z1199" s="210"/>
      <c r="AA1199" s="210"/>
      <c r="AB1199" s="210"/>
      <c r="AC1199" s="210"/>
      <c r="AD1199" s="210"/>
      <c r="AE1199" s="210"/>
      <c r="AF1199" s="210"/>
      <c r="AG1199" s="210" t="s">
        <v>395</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3" x14ac:dyDescent="0.25">
      <c r="A1200" s="217"/>
      <c r="B1200" s="218"/>
      <c r="C1200" s="265" t="s">
        <v>1314</v>
      </c>
      <c r="D1200" s="257"/>
      <c r="E1200" s="258">
        <v>5.46</v>
      </c>
      <c r="F1200" s="220"/>
      <c r="G1200" s="220"/>
      <c r="H1200" s="220"/>
      <c r="I1200" s="220"/>
      <c r="J1200" s="220"/>
      <c r="K1200" s="220"/>
      <c r="L1200" s="220"/>
      <c r="M1200" s="220"/>
      <c r="N1200" s="219"/>
      <c r="O1200" s="219"/>
      <c r="P1200" s="219"/>
      <c r="Q1200" s="219"/>
      <c r="R1200" s="220"/>
      <c r="S1200" s="220"/>
      <c r="T1200" s="220"/>
      <c r="U1200" s="220"/>
      <c r="V1200" s="220"/>
      <c r="W1200" s="220"/>
      <c r="X1200" s="220"/>
      <c r="Y1200" s="220"/>
      <c r="Z1200" s="210"/>
      <c r="AA1200" s="210"/>
      <c r="AB1200" s="210"/>
      <c r="AC1200" s="210"/>
      <c r="AD1200" s="210"/>
      <c r="AE1200" s="210"/>
      <c r="AF1200" s="210"/>
      <c r="AG1200" s="210" t="s">
        <v>395</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3" x14ac:dyDescent="0.25">
      <c r="A1201" s="217"/>
      <c r="B1201" s="218"/>
      <c r="C1201" s="265" t="s">
        <v>1315</v>
      </c>
      <c r="D1201" s="257"/>
      <c r="E1201" s="258">
        <v>5.46</v>
      </c>
      <c r="F1201" s="220"/>
      <c r="G1201" s="220"/>
      <c r="H1201" s="220"/>
      <c r="I1201" s="220"/>
      <c r="J1201" s="220"/>
      <c r="K1201" s="220"/>
      <c r="L1201" s="220"/>
      <c r="M1201" s="220"/>
      <c r="N1201" s="219"/>
      <c r="O1201" s="219"/>
      <c r="P1201" s="219"/>
      <c r="Q1201" s="219"/>
      <c r="R1201" s="220"/>
      <c r="S1201" s="220"/>
      <c r="T1201" s="220"/>
      <c r="U1201" s="220"/>
      <c r="V1201" s="220"/>
      <c r="W1201" s="220"/>
      <c r="X1201" s="220"/>
      <c r="Y1201" s="220"/>
      <c r="Z1201" s="210"/>
      <c r="AA1201" s="210"/>
      <c r="AB1201" s="210"/>
      <c r="AC1201" s="210"/>
      <c r="AD1201" s="210"/>
      <c r="AE1201" s="210"/>
      <c r="AF1201" s="210"/>
      <c r="AG1201" s="210" t="s">
        <v>395</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3" x14ac:dyDescent="0.25">
      <c r="A1202" s="217"/>
      <c r="B1202" s="218"/>
      <c r="C1202" s="265" t="s">
        <v>1316</v>
      </c>
      <c r="D1202" s="257"/>
      <c r="E1202" s="258">
        <v>5.46</v>
      </c>
      <c r="F1202" s="220"/>
      <c r="G1202" s="220"/>
      <c r="H1202" s="220"/>
      <c r="I1202" s="220"/>
      <c r="J1202" s="220"/>
      <c r="K1202" s="220"/>
      <c r="L1202" s="220"/>
      <c r="M1202" s="220"/>
      <c r="N1202" s="219"/>
      <c r="O1202" s="219"/>
      <c r="P1202" s="219"/>
      <c r="Q1202" s="219"/>
      <c r="R1202" s="220"/>
      <c r="S1202" s="220"/>
      <c r="T1202" s="220"/>
      <c r="U1202" s="220"/>
      <c r="V1202" s="220"/>
      <c r="W1202" s="220"/>
      <c r="X1202" s="220"/>
      <c r="Y1202" s="220"/>
      <c r="Z1202" s="210"/>
      <c r="AA1202" s="210"/>
      <c r="AB1202" s="210"/>
      <c r="AC1202" s="210"/>
      <c r="AD1202" s="210"/>
      <c r="AE1202" s="210"/>
      <c r="AF1202" s="210"/>
      <c r="AG1202" s="210" t="s">
        <v>395</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3" x14ac:dyDescent="0.25">
      <c r="A1203" s="217"/>
      <c r="B1203" s="218"/>
      <c r="C1203" s="265" t="s">
        <v>1317</v>
      </c>
      <c r="D1203" s="257"/>
      <c r="E1203" s="258">
        <v>2.91</v>
      </c>
      <c r="F1203" s="220"/>
      <c r="G1203" s="220"/>
      <c r="H1203" s="220"/>
      <c r="I1203" s="220"/>
      <c r="J1203" s="220"/>
      <c r="K1203" s="220"/>
      <c r="L1203" s="220"/>
      <c r="M1203" s="220"/>
      <c r="N1203" s="219"/>
      <c r="O1203" s="219"/>
      <c r="P1203" s="219"/>
      <c r="Q1203" s="219"/>
      <c r="R1203" s="220"/>
      <c r="S1203" s="220"/>
      <c r="T1203" s="220"/>
      <c r="U1203" s="220"/>
      <c r="V1203" s="220"/>
      <c r="W1203" s="220"/>
      <c r="X1203" s="220"/>
      <c r="Y1203" s="220"/>
      <c r="Z1203" s="210"/>
      <c r="AA1203" s="210"/>
      <c r="AB1203" s="210"/>
      <c r="AC1203" s="210"/>
      <c r="AD1203" s="210"/>
      <c r="AE1203" s="210"/>
      <c r="AF1203" s="210"/>
      <c r="AG1203" s="210" t="s">
        <v>395</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3" x14ac:dyDescent="0.25">
      <c r="A1204" s="217"/>
      <c r="B1204" s="218"/>
      <c r="C1204" s="265" t="s">
        <v>1306</v>
      </c>
      <c r="D1204" s="257"/>
      <c r="E1204" s="258">
        <v>0.82</v>
      </c>
      <c r="F1204" s="220"/>
      <c r="G1204" s="220"/>
      <c r="H1204" s="220"/>
      <c r="I1204" s="220"/>
      <c r="J1204" s="220"/>
      <c r="K1204" s="220"/>
      <c r="L1204" s="220"/>
      <c r="M1204" s="220"/>
      <c r="N1204" s="219"/>
      <c r="O1204" s="219"/>
      <c r="P1204" s="219"/>
      <c r="Q1204" s="219"/>
      <c r="R1204" s="220"/>
      <c r="S1204" s="220"/>
      <c r="T1204" s="220"/>
      <c r="U1204" s="220"/>
      <c r="V1204" s="220"/>
      <c r="W1204" s="220"/>
      <c r="X1204" s="220"/>
      <c r="Y1204" s="220"/>
      <c r="Z1204" s="210"/>
      <c r="AA1204" s="210"/>
      <c r="AB1204" s="210"/>
      <c r="AC1204" s="210"/>
      <c r="AD1204" s="210"/>
      <c r="AE1204" s="210"/>
      <c r="AF1204" s="210"/>
      <c r="AG1204" s="210" t="s">
        <v>395</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3" x14ac:dyDescent="0.25">
      <c r="A1205" s="217"/>
      <c r="B1205" s="218"/>
      <c r="C1205" s="265" t="s">
        <v>1318</v>
      </c>
      <c r="D1205" s="257"/>
      <c r="E1205" s="258">
        <v>2.91</v>
      </c>
      <c r="F1205" s="220"/>
      <c r="G1205" s="220"/>
      <c r="H1205" s="220"/>
      <c r="I1205" s="220"/>
      <c r="J1205" s="220"/>
      <c r="K1205" s="220"/>
      <c r="L1205" s="220"/>
      <c r="M1205" s="220"/>
      <c r="N1205" s="219"/>
      <c r="O1205" s="219"/>
      <c r="P1205" s="219"/>
      <c r="Q1205" s="219"/>
      <c r="R1205" s="220"/>
      <c r="S1205" s="220"/>
      <c r="T1205" s="220"/>
      <c r="U1205" s="220"/>
      <c r="V1205" s="220"/>
      <c r="W1205" s="220"/>
      <c r="X1205" s="220"/>
      <c r="Y1205" s="220"/>
      <c r="Z1205" s="210"/>
      <c r="AA1205" s="210"/>
      <c r="AB1205" s="210"/>
      <c r="AC1205" s="210"/>
      <c r="AD1205" s="210"/>
      <c r="AE1205" s="210"/>
      <c r="AF1205" s="210"/>
      <c r="AG1205" s="210" t="s">
        <v>395</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ht="20.399999999999999" outlineLevel="1" x14ac:dyDescent="0.25">
      <c r="A1206" s="232">
        <v>197</v>
      </c>
      <c r="B1206" s="233" t="s">
        <v>1319</v>
      </c>
      <c r="C1206" s="250" t="s">
        <v>1320</v>
      </c>
      <c r="D1206" s="234" t="s">
        <v>407</v>
      </c>
      <c r="E1206" s="235">
        <v>6.6150000000000002</v>
      </c>
      <c r="F1206" s="236"/>
      <c r="G1206" s="237">
        <f>ROUND(E1206*F1206,2)</f>
        <v>0</v>
      </c>
      <c r="H1206" s="236"/>
      <c r="I1206" s="237">
        <f>ROUND(E1206*H1206,2)</f>
        <v>0</v>
      </c>
      <c r="J1206" s="236"/>
      <c r="K1206" s="237">
        <f>ROUND(E1206*J1206,2)</f>
        <v>0</v>
      </c>
      <c r="L1206" s="237">
        <v>12</v>
      </c>
      <c r="M1206" s="237">
        <f>G1206*(1+L1206/100)</f>
        <v>0</v>
      </c>
      <c r="N1206" s="235">
        <v>0.01</v>
      </c>
      <c r="O1206" s="235">
        <f>ROUND(E1206*N1206,2)</f>
        <v>7.0000000000000007E-2</v>
      </c>
      <c r="P1206" s="235">
        <v>0</v>
      </c>
      <c r="Q1206" s="235">
        <f>ROUND(E1206*P1206,2)</f>
        <v>0</v>
      </c>
      <c r="R1206" s="237" t="s">
        <v>1286</v>
      </c>
      <c r="S1206" s="237" t="s">
        <v>292</v>
      </c>
      <c r="T1206" s="238" t="s">
        <v>439</v>
      </c>
      <c r="U1206" s="220">
        <v>0.05</v>
      </c>
      <c r="V1206" s="220">
        <f>ROUND(E1206*U1206,2)</f>
        <v>0.33</v>
      </c>
      <c r="W1206" s="220"/>
      <c r="X1206" s="220" t="s">
        <v>326</v>
      </c>
      <c r="Y1206" s="220" t="s">
        <v>295</v>
      </c>
      <c r="Z1206" s="210"/>
      <c r="AA1206" s="210"/>
      <c r="AB1206" s="210"/>
      <c r="AC1206" s="210"/>
      <c r="AD1206" s="210"/>
      <c r="AE1206" s="210"/>
      <c r="AF1206" s="210"/>
      <c r="AG1206" s="210" t="s">
        <v>692</v>
      </c>
      <c r="AH1206" s="210"/>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2" x14ac:dyDescent="0.25">
      <c r="A1207" s="217"/>
      <c r="B1207" s="218"/>
      <c r="C1207" s="251" t="s">
        <v>488</v>
      </c>
      <c r="D1207" s="239"/>
      <c r="E1207" s="239"/>
      <c r="F1207" s="239"/>
      <c r="G1207" s="239"/>
      <c r="H1207" s="220"/>
      <c r="I1207" s="220"/>
      <c r="J1207" s="220"/>
      <c r="K1207" s="220"/>
      <c r="L1207" s="220"/>
      <c r="M1207" s="220"/>
      <c r="N1207" s="219"/>
      <c r="O1207" s="219"/>
      <c r="P1207" s="219"/>
      <c r="Q1207" s="219"/>
      <c r="R1207" s="220"/>
      <c r="S1207" s="220"/>
      <c r="T1207" s="220"/>
      <c r="U1207" s="220"/>
      <c r="V1207" s="220"/>
      <c r="W1207" s="220"/>
      <c r="X1207" s="220"/>
      <c r="Y1207" s="220"/>
      <c r="Z1207" s="210"/>
      <c r="AA1207" s="210"/>
      <c r="AB1207" s="210"/>
      <c r="AC1207" s="210"/>
      <c r="AD1207" s="210"/>
      <c r="AE1207" s="210"/>
      <c r="AF1207" s="210"/>
      <c r="AG1207" s="210" t="s">
        <v>298</v>
      </c>
      <c r="AH1207" s="210"/>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2" x14ac:dyDescent="0.25">
      <c r="A1208" s="217"/>
      <c r="B1208" s="218"/>
      <c r="C1208" s="265" t="s">
        <v>1321</v>
      </c>
      <c r="D1208" s="257"/>
      <c r="E1208" s="258">
        <v>6.6150000000000002</v>
      </c>
      <c r="F1208" s="220"/>
      <c r="G1208" s="220"/>
      <c r="H1208" s="220"/>
      <c r="I1208" s="220"/>
      <c r="J1208" s="220"/>
      <c r="K1208" s="220"/>
      <c r="L1208" s="220"/>
      <c r="M1208" s="220"/>
      <c r="N1208" s="219"/>
      <c r="O1208" s="219"/>
      <c r="P1208" s="219"/>
      <c r="Q1208" s="219"/>
      <c r="R1208" s="220"/>
      <c r="S1208" s="220"/>
      <c r="T1208" s="220"/>
      <c r="U1208" s="220"/>
      <c r="V1208" s="220"/>
      <c r="W1208" s="220"/>
      <c r="X1208" s="220"/>
      <c r="Y1208" s="220"/>
      <c r="Z1208" s="210"/>
      <c r="AA1208" s="210"/>
      <c r="AB1208" s="210"/>
      <c r="AC1208" s="210"/>
      <c r="AD1208" s="210"/>
      <c r="AE1208" s="210"/>
      <c r="AF1208" s="210"/>
      <c r="AG1208" s="210" t="s">
        <v>395</v>
      </c>
      <c r="AH1208" s="210">
        <v>0</v>
      </c>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ht="20.399999999999999" outlineLevel="1" x14ac:dyDescent="0.25">
      <c r="A1209" s="232">
        <v>198</v>
      </c>
      <c r="B1209" s="233" t="s">
        <v>1322</v>
      </c>
      <c r="C1209" s="250" t="s">
        <v>1323</v>
      </c>
      <c r="D1209" s="234" t="s">
        <v>407</v>
      </c>
      <c r="E1209" s="235">
        <v>16.66</v>
      </c>
      <c r="F1209" s="236"/>
      <c r="G1209" s="237">
        <f>ROUND(E1209*F1209,2)</f>
        <v>0</v>
      </c>
      <c r="H1209" s="236"/>
      <c r="I1209" s="237">
        <f>ROUND(E1209*H1209,2)</f>
        <v>0</v>
      </c>
      <c r="J1209" s="236"/>
      <c r="K1209" s="237">
        <f>ROUND(E1209*J1209,2)</f>
        <v>0</v>
      </c>
      <c r="L1209" s="237">
        <v>12</v>
      </c>
      <c r="M1209" s="237">
        <f>G1209*(1+L1209/100)</f>
        <v>0</v>
      </c>
      <c r="N1209" s="235">
        <v>4.0000000000000001E-3</v>
      </c>
      <c r="O1209" s="235">
        <f>ROUND(E1209*N1209,2)</f>
        <v>7.0000000000000007E-2</v>
      </c>
      <c r="P1209" s="235">
        <v>0</v>
      </c>
      <c r="Q1209" s="235">
        <f>ROUND(E1209*P1209,2)</f>
        <v>0</v>
      </c>
      <c r="R1209" s="237" t="s">
        <v>1286</v>
      </c>
      <c r="S1209" s="237" t="s">
        <v>292</v>
      </c>
      <c r="T1209" s="238" t="s">
        <v>439</v>
      </c>
      <c r="U1209" s="220">
        <v>0.05</v>
      </c>
      <c r="V1209" s="220">
        <f>ROUND(E1209*U1209,2)</f>
        <v>0.83</v>
      </c>
      <c r="W1209" s="220"/>
      <c r="X1209" s="220" t="s">
        <v>326</v>
      </c>
      <c r="Y1209" s="220" t="s">
        <v>295</v>
      </c>
      <c r="Z1209" s="210"/>
      <c r="AA1209" s="210"/>
      <c r="AB1209" s="210"/>
      <c r="AC1209" s="210"/>
      <c r="AD1209" s="210"/>
      <c r="AE1209" s="210"/>
      <c r="AF1209" s="210"/>
      <c r="AG1209" s="210" t="s">
        <v>692</v>
      </c>
      <c r="AH1209" s="210"/>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2" x14ac:dyDescent="0.25">
      <c r="A1210" s="217"/>
      <c r="B1210" s="218"/>
      <c r="C1210" s="251" t="s">
        <v>488</v>
      </c>
      <c r="D1210" s="239"/>
      <c r="E1210" s="239"/>
      <c r="F1210" s="239"/>
      <c r="G1210" s="239"/>
      <c r="H1210" s="220"/>
      <c r="I1210" s="220"/>
      <c r="J1210" s="220"/>
      <c r="K1210" s="220"/>
      <c r="L1210" s="220"/>
      <c r="M1210" s="220"/>
      <c r="N1210" s="219"/>
      <c r="O1210" s="219"/>
      <c r="P1210" s="219"/>
      <c r="Q1210" s="219"/>
      <c r="R1210" s="220"/>
      <c r="S1210" s="220"/>
      <c r="T1210" s="220"/>
      <c r="U1210" s="220"/>
      <c r="V1210" s="220"/>
      <c r="W1210" s="220"/>
      <c r="X1210" s="220"/>
      <c r="Y1210" s="220"/>
      <c r="Z1210" s="210"/>
      <c r="AA1210" s="210"/>
      <c r="AB1210" s="210"/>
      <c r="AC1210" s="210"/>
      <c r="AD1210" s="210"/>
      <c r="AE1210" s="210"/>
      <c r="AF1210" s="210"/>
      <c r="AG1210" s="210" t="s">
        <v>298</v>
      </c>
      <c r="AH1210" s="210"/>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2" x14ac:dyDescent="0.25">
      <c r="A1211" s="217"/>
      <c r="B1211" s="218"/>
      <c r="C1211" s="265" t="s">
        <v>1324</v>
      </c>
      <c r="D1211" s="257"/>
      <c r="E1211" s="258">
        <v>12.25</v>
      </c>
      <c r="F1211" s="220"/>
      <c r="G1211" s="220"/>
      <c r="H1211" s="220"/>
      <c r="I1211" s="220"/>
      <c r="J1211" s="220"/>
      <c r="K1211" s="220"/>
      <c r="L1211" s="220"/>
      <c r="M1211" s="220"/>
      <c r="N1211" s="219"/>
      <c r="O1211" s="219"/>
      <c r="P1211" s="219"/>
      <c r="Q1211" s="219"/>
      <c r="R1211" s="220"/>
      <c r="S1211" s="220"/>
      <c r="T1211" s="220"/>
      <c r="U1211" s="220"/>
      <c r="V1211" s="220"/>
      <c r="W1211" s="220"/>
      <c r="X1211" s="220"/>
      <c r="Y1211" s="220"/>
      <c r="Z1211" s="210"/>
      <c r="AA1211" s="210"/>
      <c r="AB1211" s="210"/>
      <c r="AC1211" s="210"/>
      <c r="AD1211" s="210"/>
      <c r="AE1211" s="210"/>
      <c r="AF1211" s="210"/>
      <c r="AG1211" s="210" t="s">
        <v>395</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3" x14ac:dyDescent="0.25">
      <c r="A1212" s="217"/>
      <c r="B1212" s="218"/>
      <c r="C1212" s="265" t="s">
        <v>1325</v>
      </c>
      <c r="D1212" s="257"/>
      <c r="E1212" s="258">
        <v>4.41</v>
      </c>
      <c r="F1212" s="220"/>
      <c r="G1212" s="220"/>
      <c r="H1212" s="220"/>
      <c r="I1212" s="220"/>
      <c r="J1212" s="220"/>
      <c r="K1212" s="220"/>
      <c r="L1212" s="220"/>
      <c r="M1212" s="220"/>
      <c r="N1212" s="219"/>
      <c r="O1212" s="219"/>
      <c r="P1212" s="219"/>
      <c r="Q1212" s="219"/>
      <c r="R1212" s="220"/>
      <c r="S1212" s="220"/>
      <c r="T1212" s="220"/>
      <c r="U1212" s="220"/>
      <c r="V1212" s="220"/>
      <c r="W1212" s="220"/>
      <c r="X1212" s="220"/>
      <c r="Y1212" s="220"/>
      <c r="Z1212" s="210"/>
      <c r="AA1212" s="210"/>
      <c r="AB1212" s="210"/>
      <c r="AC1212" s="210"/>
      <c r="AD1212" s="210"/>
      <c r="AE1212" s="210"/>
      <c r="AF1212" s="210"/>
      <c r="AG1212" s="210" t="s">
        <v>395</v>
      </c>
      <c r="AH1212" s="210">
        <v>0</v>
      </c>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1" x14ac:dyDescent="0.25">
      <c r="A1213" s="232">
        <v>199</v>
      </c>
      <c r="B1213" s="233" t="s">
        <v>1326</v>
      </c>
      <c r="C1213" s="250" t="s">
        <v>1327</v>
      </c>
      <c r="D1213" s="234" t="s">
        <v>740</v>
      </c>
      <c r="E1213" s="235">
        <v>43.75</v>
      </c>
      <c r="F1213" s="236"/>
      <c r="G1213" s="237">
        <f>ROUND(E1213*F1213,2)</f>
        <v>0</v>
      </c>
      <c r="H1213" s="236"/>
      <c r="I1213" s="237">
        <f>ROUND(E1213*H1213,2)</f>
        <v>0</v>
      </c>
      <c r="J1213" s="236"/>
      <c r="K1213" s="237">
        <f>ROUND(E1213*J1213,2)</f>
        <v>0</v>
      </c>
      <c r="L1213" s="237">
        <v>12</v>
      </c>
      <c r="M1213" s="237">
        <f>G1213*(1+L1213/100)</f>
        <v>0</v>
      </c>
      <c r="N1213" s="235">
        <v>5.2999999999999998E-4</v>
      </c>
      <c r="O1213" s="235">
        <f>ROUND(E1213*N1213,2)</f>
        <v>0.02</v>
      </c>
      <c r="P1213" s="235">
        <v>0</v>
      </c>
      <c r="Q1213" s="235">
        <f>ROUND(E1213*P1213,2)</f>
        <v>0</v>
      </c>
      <c r="R1213" s="237" t="s">
        <v>1286</v>
      </c>
      <c r="S1213" s="237" t="s">
        <v>292</v>
      </c>
      <c r="T1213" s="238" t="s">
        <v>439</v>
      </c>
      <c r="U1213" s="220">
        <v>0.2</v>
      </c>
      <c r="V1213" s="220">
        <f>ROUND(E1213*U1213,2)</f>
        <v>8.75</v>
      </c>
      <c r="W1213" s="220"/>
      <c r="X1213" s="220" t="s">
        <v>326</v>
      </c>
      <c r="Y1213" s="220" t="s">
        <v>295</v>
      </c>
      <c r="Z1213" s="210"/>
      <c r="AA1213" s="210"/>
      <c r="AB1213" s="210"/>
      <c r="AC1213" s="210"/>
      <c r="AD1213" s="210"/>
      <c r="AE1213" s="210"/>
      <c r="AF1213" s="210"/>
      <c r="AG1213" s="210" t="s">
        <v>692</v>
      </c>
      <c r="AH1213" s="210"/>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2" x14ac:dyDescent="0.25">
      <c r="A1214" s="217"/>
      <c r="B1214" s="218"/>
      <c r="C1214" s="265" t="s">
        <v>1328</v>
      </c>
      <c r="D1214" s="257"/>
      <c r="E1214" s="258">
        <v>18.899999999999999</v>
      </c>
      <c r="F1214" s="220"/>
      <c r="G1214" s="220"/>
      <c r="H1214" s="220"/>
      <c r="I1214" s="220"/>
      <c r="J1214" s="220"/>
      <c r="K1214" s="220"/>
      <c r="L1214" s="220"/>
      <c r="M1214" s="220"/>
      <c r="N1214" s="219"/>
      <c r="O1214" s="219"/>
      <c r="P1214" s="219"/>
      <c r="Q1214" s="219"/>
      <c r="R1214" s="220"/>
      <c r="S1214" s="220"/>
      <c r="T1214" s="220"/>
      <c r="U1214" s="220"/>
      <c r="V1214" s="220"/>
      <c r="W1214" s="220"/>
      <c r="X1214" s="220"/>
      <c r="Y1214" s="220"/>
      <c r="Z1214" s="210"/>
      <c r="AA1214" s="210"/>
      <c r="AB1214" s="210"/>
      <c r="AC1214" s="210"/>
      <c r="AD1214" s="210"/>
      <c r="AE1214" s="210"/>
      <c r="AF1214" s="210"/>
      <c r="AG1214" s="210" t="s">
        <v>395</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3" x14ac:dyDescent="0.25">
      <c r="A1215" s="217"/>
      <c r="B1215" s="218"/>
      <c r="C1215" s="265" t="s">
        <v>1324</v>
      </c>
      <c r="D1215" s="257"/>
      <c r="E1215" s="258">
        <v>12.25</v>
      </c>
      <c r="F1215" s="220"/>
      <c r="G1215" s="220"/>
      <c r="H1215" s="220"/>
      <c r="I1215" s="220"/>
      <c r="J1215" s="220"/>
      <c r="K1215" s="220"/>
      <c r="L1215" s="220"/>
      <c r="M1215" s="220"/>
      <c r="N1215" s="219"/>
      <c r="O1215" s="219"/>
      <c r="P1215" s="219"/>
      <c r="Q1215" s="219"/>
      <c r="R1215" s="220"/>
      <c r="S1215" s="220"/>
      <c r="T1215" s="220"/>
      <c r="U1215" s="220"/>
      <c r="V1215" s="220"/>
      <c r="W1215" s="220"/>
      <c r="X1215" s="220"/>
      <c r="Y1215" s="220"/>
      <c r="Z1215" s="210"/>
      <c r="AA1215" s="210"/>
      <c r="AB1215" s="210"/>
      <c r="AC1215" s="210"/>
      <c r="AD1215" s="210"/>
      <c r="AE1215" s="210"/>
      <c r="AF1215" s="210"/>
      <c r="AG1215" s="210" t="s">
        <v>395</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3" x14ac:dyDescent="0.25">
      <c r="A1216" s="217"/>
      <c r="B1216" s="218"/>
      <c r="C1216" s="265" t="s">
        <v>1329</v>
      </c>
      <c r="D1216" s="257"/>
      <c r="E1216" s="258">
        <v>12.6</v>
      </c>
      <c r="F1216" s="220"/>
      <c r="G1216" s="220"/>
      <c r="H1216" s="220"/>
      <c r="I1216" s="220"/>
      <c r="J1216" s="220"/>
      <c r="K1216" s="220"/>
      <c r="L1216" s="220"/>
      <c r="M1216" s="220"/>
      <c r="N1216" s="219"/>
      <c r="O1216" s="219"/>
      <c r="P1216" s="219"/>
      <c r="Q1216" s="219"/>
      <c r="R1216" s="220"/>
      <c r="S1216" s="220"/>
      <c r="T1216" s="220"/>
      <c r="U1216" s="220"/>
      <c r="V1216" s="220"/>
      <c r="W1216" s="220"/>
      <c r="X1216" s="220"/>
      <c r="Y1216" s="220"/>
      <c r="Z1216" s="210"/>
      <c r="AA1216" s="210"/>
      <c r="AB1216" s="210"/>
      <c r="AC1216" s="210"/>
      <c r="AD1216" s="210"/>
      <c r="AE1216" s="210"/>
      <c r="AF1216" s="210"/>
      <c r="AG1216" s="210" t="s">
        <v>395</v>
      </c>
      <c r="AH1216" s="210">
        <v>0</v>
      </c>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1" x14ac:dyDescent="0.25">
      <c r="A1217" s="232">
        <v>200</v>
      </c>
      <c r="B1217" s="233" t="s">
        <v>1330</v>
      </c>
      <c r="C1217" s="250" t="s">
        <v>1331</v>
      </c>
      <c r="D1217" s="234" t="s">
        <v>389</v>
      </c>
      <c r="E1217" s="235">
        <v>5.4</v>
      </c>
      <c r="F1217" s="236"/>
      <c r="G1217" s="237">
        <f>ROUND(E1217*F1217,2)</f>
        <v>0</v>
      </c>
      <c r="H1217" s="236"/>
      <c r="I1217" s="237">
        <f>ROUND(E1217*H1217,2)</f>
        <v>0</v>
      </c>
      <c r="J1217" s="236"/>
      <c r="K1217" s="237">
        <f>ROUND(E1217*J1217,2)</f>
        <v>0</v>
      </c>
      <c r="L1217" s="237">
        <v>12</v>
      </c>
      <c r="M1217" s="237">
        <f>G1217*(1+L1217/100)</f>
        <v>0</v>
      </c>
      <c r="N1217" s="235">
        <v>7.1000000000000002E-4</v>
      </c>
      <c r="O1217" s="235">
        <f>ROUND(E1217*N1217,2)</f>
        <v>0</v>
      </c>
      <c r="P1217" s="235">
        <v>0</v>
      </c>
      <c r="Q1217" s="235">
        <f>ROUND(E1217*P1217,2)</f>
        <v>0</v>
      </c>
      <c r="R1217" s="237"/>
      <c r="S1217" s="237" t="s">
        <v>325</v>
      </c>
      <c r="T1217" s="238" t="s">
        <v>293</v>
      </c>
      <c r="U1217" s="220">
        <v>0</v>
      </c>
      <c r="V1217" s="220">
        <f>ROUND(E1217*U1217,2)</f>
        <v>0</v>
      </c>
      <c r="W1217" s="220"/>
      <c r="X1217" s="220" t="s">
        <v>326</v>
      </c>
      <c r="Y1217" s="220" t="s">
        <v>295</v>
      </c>
      <c r="Z1217" s="210"/>
      <c r="AA1217" s="210"/>
      <c r="AB1217" s="210"/>
      <c r="AC1217" s="210"/>
      <c r="AD1217" s="210"/>
      <c r="AE1217" s="210"/>
      <c r="AF1217" s="210"/>
      <c r="AG1217" s="210" t="s">
        <v>327</v>
      </c>
      <c r="AH1217" s="210"/>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2" x14ac:dyDescent="0.25">
      <c r="A1218" s="217"/>
      <c r="B1218" s="218"/>
      <c r="C1218" s="251" t="s">
        <v>652</v>
      </c>
      <c r="D1218" s="239"/>
      <c r="E1218" s="239"/>
      <c r="F1218" s="239"/>
      <c r="G1218" s="239"/>
      <c r="H1218" s="220"/>
      <c r="I1218" s="220"/>
      <c r="J1218" s="220"/>
      <c r="K1218" s="220"/>
      <c r="L1218" s="220"/>
      <c r="M1218" s="220"/>
      <c r="N1218" s="219"/>
      <c r="O1218" s="219"/>
      <c r="P1218" s="219"/>
      <c r="Q1218" s="219"/>
      <c r="R1218" s="220"/>
      <c r="S1218" s="220"/>
      <c r="T1218" s="220"/>
      <c r="U1218" s="220"/>
      <c r="V1218" s="220"/>
      <c r="W1218" s="220"/>
      <c r="X1218" s="220"/>
      <c r="Y1218" s="220"/>
      <c r="Z1218" s="210"/>
      <c r="AA1218" s="210"/>
      <c r="AB1218" s="210"/>
      <c r="AC1218" s="210"/>
      <c r="AD1218" s="210"/>
      <c r="AE1218" s="210"/>
      <c r="AF1218" s="210"/>
      <c r="AG1218" s="210" t="s">
        <v>298</v>
      </c>
      <c r="AH1218" s="210"/>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2" x14ac:dyDescent="0.25">
      <c r="A1219" s="217"/>
      <c r="B1219" s="218"/>
      <c r="C1219" s="265" t="s">
        <v>1332</v>
      </c>
      <c r="D1219" s="257"/>
      <c r="E1219" s="258">
        <v>5.4</v>
      </c>
      <c r="F1219" s="220"/>
      <c r="G1219" s="220"/>
      <c r="H1219" s="220"/>
      <c r="I1219" s="220"/>
      <c r="J1219" s="220"/>
      <c r="K1219" s="220"/>
      <c r="L1219" s="220"/>
      <c r="M1219" s="220"/>
      <c r="N1219" s="219"/>
      <c r="O1219" s="219"/>
      <c r="P1219" s="219"/>
      <c r="Q1219" s="219"/>
      <c r="R1219" s="220"/>
      <c r="S1219" s="220"/>
      <c r="T1219" s="220"/>
      <c r="U1219" s="220"/>
      <c r="V1219" s="220"/>
      <c r="W1219" s="220"/>
      <c r="X1219" s="220"/>
      <c r="Y1219" s="220"/>
      <c r="Z1219" s="210"/>
      <c r="AA1219" s="210"/>
      <c r="AB1219" s="210"/>
      <c r="AC1219" s="210"/>
      <c r="AD1219" s="210"/>
      <c r="AE1219" s="210"/>
      <c r="AF1219" s="210"/>
      <c r="AG1219" s="210" t="s">
        <v>395</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1" x14ac:dyDescent="0.25">
      <c r="A1220" s="232">
        <v>201</v>
      </c>
      <c r="B1220" s="233" t="s">
        <v>1333</v>
      </c>
      <c r="C1220" s="250" t="s">
        <v>1334</v>
      </c>
      <c r="D1220" s="234" t="s">
        <v>389</v>
      </c>
      <c r="E1220" s="235">
        <v>67.790000000000006</v>
      </c>
      <c r="F1220" s="236"/>
      <c r="G1220" s="237">
        <f>ROUND(E1220*F1220,2)</f>
        <v>0</v>
      </c>
      <c r="H1220" s="236"/>
      <c r="I1220" s="237">
        <f>ROUND(E1220*H1220,2)</f>
        <v>0</v>
      </c>
      <c r="J1220" s="236"/>
      <c r="K1220" s="237">
        <f>ROUND(E1220*J1220,2)</f>
        <v>0</v>
      </c>
      <c r="L1220" s="237">
        <v>12</v>
      </c>
      <c r="M1220" s="237">
        <f>G1220*(1+L1220/100)</f>
        <v>0</v>
      </c>
      <c r="N1220" s="235">
        <v>5.1999999999999995E-4</v>
      </c>
      <c r="O1220" s="235">
        <f>ROUND(E1220*N1220,2)</f>
        <v>0.04</v>
      </c>
      <c r="P1220" s="235">
        <v>0</v>
      </c>
      <c r="Q1220" s="235">
        <f>ROUND(E1220*P1220,2)</f>
        <v>0</v>
      </c>
      <c r="R1220" s="237"/>
      <c r="S1220" s="237" t="s">
        <v>325</v>
      </c>
      <c r="T1220" s="238" t="s">
        <v>293</v>
      </c>
      <c r="U1220" s="220">
        <v>0</v>
      </c>
      <c r="V1220" s="220">
        <f>ROUND(E1220*U1220,2)</f>
        <v>0</v>
      </c>
      <c r="W1220" s="220"/>
      <c r="X1220" s="220" t="s">
        <v>326</v>
      </c>
      <c r="Y1220" s="220" t="s">
        <v>295</v>
      </c>
      <c r="Z1220" s="210"/>
      <c r="AA1220" s="210"/>
      <c r="AB1220" s="210"/>
      <c r="AC1220" s="210"/>
      <c r="AD1220" s="210"/>
      <c r="AE1220" s="210"/>
      <c r="AF1220" s="210"/>
      <c r="AG1220" s="210" t="s">
        <v>327</v>
      </c>
      <c r="AH1220" s="210"/>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2" x14ac:dyDescent="0.25">
      <c r="A1221" s="217"/>
      <c r="B1221" s="218"/>
      <c r="C1221" s="265" t="s">
        <v>1335</v>
      </c>
      <c r="D1221" s="257"/>
      <c r="E1221" s="258">
        <v>67.790000000000006</v>
      </c>
      <c r="F1221" s="220"/>
      <c r="G1221" s="220"/>
      <c r="H1221" s="220"/>
      <c r="I1221" s="220"/>
      <c r="J1221" s="220"/>
      <c r="K1221" s="220"/>
      <c r="L1221" s="220"/>
      <c r="M1221" s="220"/>
      <c r="N1221" s="219"/>
      <c r="O1221" s="219"/>
      <c r="P1221" s="219"/>
      <c r="Q1221" s="219"/>
      <c r="R1221" s="220"/>
      <c r="S1221" s="220"/>
      <c r="T1221" s="220"/>
      <c r="U1221" s="220"/>
      <c r="V1221" s="220"/>
      <c r="W1221" s="220"/>
      <c r="X1221" s="220"/>
      <c r="Y1221" s="220"/>
      <c r="Z1221" s="210"/>
      <c r="AA1221" s="210"/>
      <c r="AB1221" s="210"/>
      <c r="AC1221" s="210"/>
      <c r="AD1221" s="210"/>
      <c r="AE1221" s="210"/>
      <c r="AF1221" s="210"/>
      <c r="AG1221" s="210" t="s">
        <v>395</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1" x14ac:dyDescent="0.25">
      <c r="A1222" s="232">
        <v>202</v>
      </c>
      <c r="B1222" s="233" t="s">
        <v>1336</v>
      </c>
      <c r="C1222" s="250" t="s">
        <v>1337</v>
      </c>
      <c r="D1222" s="234" t="s">
        <v>389</v>
      </c>
      <c r="E1222" s="235">
        <v>38.1</v>
      </c>
      <c r="F1222" s="236"/>
      <c r="G1222" s="237">
        <f>ROUND(E1222*F1222,2)</f>
        <v>0</v>
      </c>
      <c r="H1222" s="236"/>
      <c r="I1222" s="237">
        <f>ROUND(E1222*H1222,2)</f>
        <v>0</v>
      </c>
      <c r="J1222" s="236"/>
      <c r="K1222" s="237">
        <f>ROUND(E1222*J1222,2)</f>
        <v>0</v>
      </c>
      <c r="L1222" s="237">
        <v>12</v>
      </c>
      <c r="M1222" s="237">
        <f>G1222*(1+L1222/100)</f>
        <v>0</v>
      </c>
      <c r="N1222" s="235">
        <v>7.1000000000000002E-4</v>
      </c>
      <c r="O1222" s="235">
        <f>ROUND(E1222*N1222,2)</f>
        <v>0.03</v>
      </c>
      <c r="P1222" s="235">
        <v>0</v>
      </c>
      <c r="Q1222" s="235">
        <f>ROUND(E1222*P1222,2)</f>
        <v>0</v>
      </c>
      <c r="R1222" s="237"/>
      <c r="S1222" s="237" t="s">
        <v>325</v>
      </c>
      <c r="T1222" s="238" t="s">
        <v>293</v>
      </c>
      <c r="U1222" s="220">
        <v>0</v>
      </c>
      <c r="V1222" s="220">
        <f>ROUND(E1222*U1222,2)</f>
        <v>0</v>
      </c>
      <c r="W1222" s="220"/>
      <c r="X1222" s="220" t="s">
        <v>326</v>
      </c>
      <c r="Y1222" s="220" t="s">
        <v>295</v>
      </c>
      <c r="Z1222" s="210"/>
      <c r="AA1222" s="210"/>
      <c r="AB1222" s="210"/>
      <c r="AC1222" s="210"/>
      <c r="AD1222" s="210"/>
      <c r="AE1222" s="210"/>
      <c r="AF1222" s="210"/>
      <c r="AG1222" s="210" t="s">
        <v>327</v>
      </c>
      <c r="AH1222" s="210"/>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2" x14ac:dyDescent="0.25">
      <c r="A1223" s="217"/>
      <c r="B1223" s="218"/>
      <c r="C1223" s="265" t="s">
        <v>1338</v>
      </c>
      <c r="D1223" s="257"/>
      <c r="E1223" s="258">
        <v>38.1</v>
      </c>
      <c r="F1223" s="220"/>
      <c r="G1223" s="220"/>
      <c r="H1223" s="220"/>
      <c r="I1223" s="220"/>
      <c r="J1223" s="220"/>
      <c r="K1223" s="220"/>
      <c r="L1223" s="220"/>
      <c r="M1223" s="220"/>
      <c r="N1223" s="219"/>
      <c r="O1223" s="219"/>
      <c r="P1223" s="219"/>
      <c r="Q1223" s="219"/>
      <c r="R1223" s="220"/>
      <c r="S1223" s="220"/>
      <c r="T1223" s="220"/>
      <c r="U1223" s="220"/>
      <c r="V1223" s="220"/>
      <c r="W1223" s="220"/>
      <c r="X1223" s="220"/>
      <c r="Y1223" s="220"/>
      <c r="Z1223" s="210"/>
      <c r="AA1223" s="210"/>
      <c r="AB1223" s="210"/>
      <c r="AC1223" s="210"/>
      <c r="AD1223" s="210"/>
      <c r="AE1223" s="210"/>
      <c r="AF1223" s="210"/>
      <c r="AG1223" s="210" t="s">
        <v>395</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1" x14ac:dyDescent="0.25">
      <c r="A1224" s="232">
        <v>203</v>
      </c>
      <c r="B1224" s="233" t="s">
        <v>1339</v>
      </c>
      <c r="C1224" s="250" t="s">
        <v>1340</v>
      </c>
      <c r="D1224" s="234" t="s">
        <v>465</v>
      </c>
      <c r="E1224" s="235">
        <v>2.1824400000000002</v>
      </c>
      <c r="F1224" s="236"/>
      <c r="G1224" s="237">
        <f>ROUND(E1224*F1224,2)</f>
        <v>0</v>
      </c>
      <c r="H1224" s="236"/>
      <c r="I1224" s="237">
        <f>ROUND(E1224*H1224,2)</f>
        <v>0</v>
      </c>
      <c r="J1224" s="236"/>
      <c r="K1224" s="237">
        <f>ROUND(E1224*J1224,2)</f>
        <v>0</v>
      </c>
      <c r="L1224" s="237">
        <v>12</v>
      </c>
      <c r="M1224" s="237">
        <f>G1224*(1+L1224/100)</f>
        <v>0</v>
      </c>
      <c r="N1224" s="235">
        <v>0</v>
      </c>
      <c r="O1224" s="235">
        <f>ROUND(E1224*N1224,2)</f>
        <v>0</v>
      </c>
      <c r="P1224" s="235">
        <v>0</v>
      </c>
      <c r="Q1224" s="235">
        <f>ROUND(E1224*P1224,2)</f>
        <v>0</v>
      </c>
      <c r="R1224" s="237" t="s">
        <v>1286</v>
      </c>
      <c r="S1224" s="237" t="s">
        <v>292</v>
      </c>
      <c r="T1224" s="238" t="s">
        <v>439</v>
      </c>
      <c r="U1224" s="220">
        <v>1.091</v>
      </c>
      <c r="V1224" s="220">
        <f>ROUND(E1224*U1224,2)</f>
        <v>2.38</v>
      </c>
      <c r="W1224" s="220"/>
      <c r="X1224" s="220" t="s">
        <v>326</v>
      </c>
      <c r="Y1224" s="220" t="s">
        <v>295</v>
      </c>
      <c r="Z1224" s="210"/>
      <c r="AA1224" s="210"/>
      <c r="AB1224" s="210"/>
      <c r="AC1224" s="210"/>
      <c r="AD1224" s="210"/>
      <c r="AE1224" s="210"/>
      <c r="AF1224" s="210"/>
      <c r="AG1224" s="210" t="s">
        <v>692</v>
      </c>
      <c r="AH1224" s="210"/>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2" x14ac:dyDescent="0.25">
      <c r="A1225" s="217"/>
      <c r="B1225" s="218"/>
      <c r="C1225" s="266" t="s">
        <v>1341</v>
      </c>
      <c r="D1225" s="263"/>
      <c r="E1225" s="263"/>
      <c r="F1225" s="263"/>
      <c r="G1225" s="263"/>
      <c r="H1225" s="220"/>
      <c r="I1225" s="220"/>
      <c r="J1225" s="220"/>
      <c r="K1225" s="220"/>
      <c r="L1225" s="220"/>
      <c r="M1225" s="220"/>
      <c r="N1225" s="219"/>
      <c r="O1225" s="219"/>
      <c r="P1225" s="219"/>
      <c r="Q1225" s="219"/>
      <c r="R1225" s="220"/>
      <c r="S1225" s="220"/>
      <c r="T1225" s="220"/>
      <c r="U1225" s="220"/>
      <c r="V1225" s="220"/>
      <c r="W1225" s="220"/>
      <c r="X1225" s="220"/>
      <c r="Y1225" s="220"/>
      <c r="Z1225" s="210"/>
      <c r="AA1225" s="210"/>
      <c r="AB1225" s="210"/>
      <c r="AC1225" s="210"/>
      <c r="AD1225" s="210"/>
      <c r="AE1225" s="210"/>
      <c r="AF1225" s="210"/>
      <c r="AG1225" s="210" t="s">
        <v>467</v>
      </c>
      <c r="AH1225" s="210"/>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x14ac:dyDescent="0.25">
      <c r="A1226" s="225" t="s">
        <v>287</v>
      </c>
      <c r="B1226" s="226" t="s">
        <v>229</v>
      </c>
      <c r="C1226" s="249" t="s">
        <v>230</v>
      </c>
      <c r="D1226" s="227"/>
      <c r="E1226" s="228"/>
      <c r="F1226" s="229"/>
      <c r="G1226" s="229">
        <f>SUMIF(AG1227:AG1315,"&lt;&gt;NOR",G1227:G1315)</f>
        <v>0</v>
      </c>
      <c r="H1226" s="229"/>
      <c r="I1226" s="229">
        <f>SUM(I1227:I1315)</f>
        <v>0</v>
      </c>
      <c r="J1226" s="229"/>
      <c r="K1226" s="229">
        <f>SUM(K1227:K1315)</f>
        <v>0</v>
      </c>
      <c r="L1226" s="229"/>
      <c r="M1226" s="229">
        <f>SUM(M1227:M1315)</f>
        <v>0</v>
      </c>
      <c r="N1226" s="228"/>
      <c r="O1226" s="228">
        <f>SUM(O1227:O1315)</f>
        <v>6.4300000000000006</v>
      </c>
      <c r="P1226" s="228"/>
      <c r="Q1226" s="228">
        <f>SUM(Q1227:Q1315)</f>
        <v>0</v>
      </c>
      <c r="R1226" s="229"/>
      <c r="S1226" s="229"/>
      <c r="T1226" s="230"/>
      <c r="U1226" s="224"/>
      <c r="V1226" s="224">
        <f>SUM(V1227:V1315)</f>
        <v>665.35</v>
      </c>
      <c r="W1226" s="224"/>
      <c r="X1226" s="224"/>
      <c r="Y1226" s="224"/>
      <c r="AG1226" t="s">
        <v>288</v>
      </c>
    </row>
    <row r="1227" spans="1:60" ht="20.399999999999999" outlineLevel="1" x14ac:dyDescent="0.25">
      <c r="A1227" s="232">
        <v>204</v>
      </c>
      <c r="B1227" s="233" t="s">
        <v>1342</v>
      </c>
      <c r="C1227" s="250" t="s">
        <v>1343</v>
      </c>
      <c r="D1227" s="234" t="s">
        <v>1178</v>
      </c>
      <c r="E1227" s="235">
        <v>69.671250000000001</v>
      </c>
      <c r="F1227" s="236"/>
      <c r="G1227" s="237">
        <f>ROUND(E1227*F1227,2)</f>
        <v>0</v>
      </c>
      <c r="H1227" s="236"/>
      <c r="I1227" s="237">
        <f>ROUND(E1227*H1227,2)</f>
        <v>0</v>
      </c>
      <c r="J1227" s="236"/>
      <c r="K1227" s="237">
        <f>ROUND(E1227*J1227,2)</f>
        <v>0</v>
      </c>
      <c r="L1227" s="237">
        <v>12</v>
      </c>
      <c r="M1227" s="237">
        <f>G1227*(1+L1227/100)</f>
        <v>0</v>
      </c>
      <c r="N1227" s="235">
        <v>1.4E-3</v>
      </c>
      <c r="O1227" s="235">
        <f>ROUND(E1227*N1227,2)</f>
        <v>0.1</v>
      </c>
      <c r="P1227" s="235">
        <v>0</v>
      </c>
      <c r="Q1227" s="235">
        <f>ROUND(E1227*P1227,2)</f>
        <v>0</v>
      </c>
      <c r="R1227" s="237" t="s">
        <v>606</v>
      </c>
      <c r="S1227" s="237" t="s">
        <v>292</v>
      </c>
      <c r="T1227" s="238" t="s">
        <v>439</v>
      </c>
      <c r="U1227" s="220">
        <v>0</v>
      </c>
      <c r="V1227" s="220">
        <f>ROUND(E1227*U1227,2)</f>
        <v>0</v>
      </c>
      <c r="W1227" s="220"/>
      <c r="X1227" s="220" t="s">
        <v>607</v>
      </c>
      <c r="Y1227" s="220" t="s">
        <v>295</v>
      </c>
      <c r="Z1227" s="210"/>
      <c r="AA1227" s="210"/>
      <c r="AB1227" s="210"/>
      <c r="AC1227" s="210"/>
      <c r="AD1227" s="210"/>
      <c r="AE1227" s="210"/>
      <c r="AF1227" s="210"/>
      <c r="AG1227" s="210" t="s">
        <v>608</v>
      </c>
      <c r="AH1227" s="210"/>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2" x14ac:dyDescent="0.25">
      <c r="A1228" s="217"/>
      <c r="B1228" s="218"/>
      <c r="C1228" s="267" t="s">
        <v>468</v>
      </c>
      <c r="D1228" s="259"/>
      <c r="E1228" s="260"/>
      <c r="F1228" s="220"/>
      <c r="G1228" s="220"/>
      <c r="H1228" s="220"/>
      <c r="I1228" s="220"/>
      <c r="J1228" s="220"/>
      <c r="K1228" s="220"/>
      <c r="L1228" s="220"/>
      <c r="M1228" s="220"/>
      <c r="N1228" s="219"/>
      <c r="O1228" s="219"/>
      <c r="P1228" s="219"/>
      <c r="Q1228" s="219"/>
      <c r="R1228" s="220"/>
      <c r="S1228" s="220"/>
      <c r="T1228" s="220"/>
      <c r="U1228" s="220"/>
      <c r="V1228" s="220"/>
      <c r="W1228" s="220"/>
      <c r="X1228" s="220"/>
      <c r="Y1228" s="220"/>
      <c r="Z1228" s="210"/>
      <c r="AA1228" s="210"/>
      <c r="AB1228" s="210"/>
      <c r="AC1228" s="210"/>
      <c r="AD1228" s="210"/>
      <c r="AE1228" s="210"/>
      <c r="AF1228" s="210"/>
      <c r="AG1228" s="210" t="s">
        <v>395</v>
      </c>
      <c r="AH1228" s="210"/>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3" x14ac:dyDescent="0.25">
      <c r="A1229" s="217"/>
      <c r="B1229" s="218"/>
      <c r="C1229" s="268" t="s">
        <v>1344</v>
      </c>
      <c r="D1229" s="259"/>
      <c r="E1229" s="260">
        <v>19.035</v>
      </c>
      <c r="F1229" s="220"/>
      <c r="G1229" s="220"/>
      <c r="H1229" s="220"/>
      <c r="I1229" s="220"/>
      <c r="J1229" s="220"/>
      <c r="K1229" s="220"/>
      <c r="L1229" s="220"/>
      <c r="M1229" s="220"/>
      <c r="N1229" s="219"/>
      <c r="O1229" s="219"/>
      <c r="P1229" s="219"/>
      <c r="Q1229" s="219"/>
      <c r="R1229" s="220"/>
      <c r="S1229" s="220"/>
      <c r="T1229" s="220"/>
      <c r="U1229" s="220"/>
      <c r="V1229" s="220"/>
      <c r="W1229" s="220"/>
      <c r="X1229" s="220"/>
      <c r="Y1229" s="220"/>
      <c r="Z1229" s="210"/>
      <c r="AA1229" s="210"/>
      <c r="AB1229" s="210"/>
      <c r="AC1229" s="210"/>
      <c r="AD1229" s="210"/>
      <c r="AE1229" s="210"/>
      <c r="AF1229" s="210"/>
      <c r="AG1229" s="210" t="s">
        <v>395</v>
      </c>
      <c r="AH1229" s="210">
        <v>2</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3" x14ac:dyDescent="0.25">
      <c r="A1230" s="217"/>
      <c r="B1230" s="218"/>
      <c r="C1230" s="268" t="s">
        <v>1345</v>
      </c>
      <c r="D1230" s="259"/>
      <c r="E1230" s="260">
        <v>-2.0249999999999999</v>
      </c>
      <c r="F1230" s="220"/>
      <c r="G1230" s="220"/>
      <c r="H1230" s="220"/>
      <c r="I1230" s="220"/>
      <c r="J1230" s="220"/>
      <c r="K1230" s="220"/>
      <c r="L1230" s="220"/>
      <c r="M1230" s="220"/>
      <c r="N1230" s="219"/>
      <c r="O1230" s="219"/>
      <c r="P1230" s="219"/>
      <c r="Q1230" s="219"/>
      <c r="R1230" s="220"/>
      <c r="S1230" s="220"/>
      <c r="T1230" s="220"/>
      <c r="U1230" s="220"/>
      <c r="V1230" s="220"/>
      <c r="W1230" s="220"/>
      <c r="X1230" s="220"/>
      <c r="Y1230" s="220"/>
      <c r="Z1230" s="210"/>
      <c r="AA1230" s="210"/>
      <c r="AB1230" s="210"/>
      <c r="AC1230" s="210"/>
      <c r="AD1230" s="210"/>
      <c r="AE1230" s="210"/>
      <c r="AF1230" s="210"/>
      <c r="AG1230" s="210" t="s">
        <v>395</v>
      </c>
      <c r="AH1230" s="210">
        <v>2</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3" x14ac:dyDescent="0.25">
      <c r="A1231" s="217"/>
      <c r="B1231" s="218"/>
      <c r="C1231" s="268" t="s">
        <v>1346</v>
      </c>
      <c r="D1231" s="259"/>
      <c r="E1231" s="260">
        <v>0.78</v>
      </c>
      <c r="F1231" s="220"/>
      <c r="G1231" s="220"/>
      <c r="H1231" s="220"/>
      <c r="I1231" s="220"/>
      <c r="J1231" s="220"/>
      <c r="K1231" s="220"/>
      <c r="L1231" s="220"/>
      <c r="M1231" s="220"/>
      <c r="N1231" s="219"/>
      <c r="O1231" s="219"/>
      <c r="P1231" s="219"/>
      <c r="Q1231" s="219"/>
      <c r="R1231" s="220"/>
      <c r="S1231" s="220"/>
      <c r="T1231" s="220"/>
      <c r="U1231" s="220"/>
      <c r="V1231" s="220"/>
      <c r="W1231" s="220"/>
      <c r="X1231" s="220"/>
      <c r="Y1231" s="220"/>
      <c r="Z1231" s="210"/>
      <c r="AA1231" s="210"/>
      <c r="AB1231" s="210"/>
      <c r="AC1231" s="210"/>
      <c r="AD1231" s="210"/>
      <c r="AE1231" s="210"/>
      <c r="AF1231" s="210"/>
      <c r="AG1231" s="210" t="s">
        <v>395</v>
      </c>
      <c r="AH1231" s="210">
        <v>2</v>
      </c>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outlineLevel="3" x14ac:dyDescent="0.25">
      <c r="A1232" s="217"/>
      <c r="B1232" s="218"/>
      <c r="C1232" s="268" t="s">
        <v>1347</v>
      </c>
      <c r="D1232" s="259"/>
      <c r="E1232" s="260">
        <v>5.8079999999999998</v>
      </c>
      <c r="F1232" s="220"/>
      <c r="G1232" s="220"/>
      <c r="H1232" s="220"/>
      <c r="I1232" s="220"/>
      <c r="J1232" s="220"/>
      <c r="K1232" s="220"/>
      <c r="L1232" s="220"/>
      <c r="M1232" s="220"/>
      <c r="N1232" s="219"/>
      <c r="O1232" s="219"/>
      <c r="P1232" s="219"/>
      <c r="Q1232" s="219"/>
      <c r="R1232" s="220"/>
      <c r="S1232" s="220"/>
      <c r="T1232" s="220"/>
      <c r="U1232" s="220"/>
      <c r="V1232" s="220"/>
      <c r="W1232" s="220"/>
      <c r="X1232" s="220"/>
      <c r="Y1232" s="220"/>
      <c r="Z1232" s="210"/>
      <c r="AA1232" s="210"/>
      <c r="AB1232" s="210"/>
      <c r="AC1232" s="210"/>
      <c r="AD1232" s="210"/>
      <c r="AE1232" s="210"/>
      <c r="AF1232" s="210"/>
      <c r="AG1232" s="210" t="s">
        <v>395</v>
      </c>
      <c r="AH1232" s="210">
        <v>2</v>
      </c>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3" x14ac:dyDescent="0.25">
      <c r="A1233" s="217"/>
      <c r="B1233" s="218"/>
      <c r="C1233" s="268" t="s">
        <v>1348</v>
      </c>
      <c r="D1233" s="259"/>
      <c r="E1233" s="260">
        <v>130.5</v>
      </c>
      <c r="F1233" s="220"/>
      <c r="G1233" s="220"/>
      <c r="H1233" s="220"/>
      <c r="I1233" s="220"/>
      <c r="J1233" s="220"/>
      <c r="K1233" s="220"/>
      <c r="L1233" s="220"/>
      <c r="M1233" s="220"/>
      <c r="N1233" s="219"/>
      <c r="O1233" s="219"/>
      <c r="P1233" s="219"/>
      <c r="Q1233" s="219"/>
      <c r="R1233" s="220"/>
      <c r="S1233" s="220"/>
      <c r="T1233" s="220"/>
      <c r="U1233" s="220"/>
      <c r="V1233" s="220"/>
      <c r="W1233" s="220"/>
      <c r="X1233" s="220"/>
      <c r="Y1233" s="220"/>
      <c r="Z1233" s="210"/>
      <c r="AA1233" s="210"/>
      <c r="AB1233" s="210"/>
      <c r="AC1233" s="210"/>
      <c r="AD1233" s="210"/>
      <c r="AE1233" s="210"/>
      <c r="AF1233" s="210"/>
      <c r="AG1233" s="210" t="s">
        <v>395</v>
      </c>
      <c r="AH1233" s="210">
        <v>2</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3" x14ac:dyDescent="0.25">
      <c r="A1234" s="217"/>
      <c r="B1234" s="218"/>
      <c r="C1234" s="268" t="s">
        <v>1349</v>
      </c>
      <c r="D1234" s="259"/>
      <c r="E1234" s="260">
        <v>18.7</v>
      </c>
      <c r="F1234" s="220"/>
      <c r="G1234" s="220"/>
      <c r="H1234" s="220"/>
      <c r="I1234" s="220"/>
      <c r="J1234" s="220"/>
      <c r="K1234" s="220"/>
      <c r="L1234" s="220"/>
      <c r="M1234" s="220"/>
      <c r="N1234" s="219"/>
      <c r="O1234" s="219"/>
      <c r="P1234" s="219"/>
      <c r="Q1234" s="219"/>
      <c r="R1234" s="220"/>
      <c r="S1234" s="220"/>
      <c r="T1234" s="220"/>
      <c r="U1234" s="220"/>
      <c r="V1234" s="220"/>
      <c r="W1234" s="220"/>
      <c r="X1234" s="220"/>
      <c r="Y1234" s="220"/>
      <c r="Z1234" s="210"/>
      <c r="AA1234" s="210"/>
      <c r="AB1234" s="210"/>
      <c r="AC1234" s="210"/>
      <c r="AD1234" s="210"/>
      <c r="AE1234" s="210"/>
      <c r="AF1234" s="210"/>
      <c r="AG1234" s="210" t="s">
        <v>395</v>
      </c>
      <c r="AH1234" s="210">
        <v>2</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3" x14ac:dyDescent="0.25">
      <c r="A1235" s="217"/>
      <c r="B1235" s="218"/>
      <c r="C1235" s="268" t="s">
        <v>1350</v>
      </c>
      <c r="D1235" s="259"/>
      <c r="E1235" s="260">
        <v>14.4</v>
      </c>
      <c r="F1235" s="220"/>
      <c r="G1235" s="220"/>
      <c r="H1235" s="220"/>
      <c r="I1235" s="220"/>
      <c r="J1235" s="220"/>
      <c r="K1235" s="220"/>
      <c r="L1235" s="220"/>
      <c r="M1235" s="220"/>
      <c r="N1235" s="219"/>
      <c r="O1235" s="219"/>
      <c r="P1235" s="219"/>
      <c r="Q1235" s="219"/>
      <c r="R1235" s="220"/>
      <c r="S1235" s="220"/>
      <c r="T1235" s="220"/>
      <c r="U1235" s="220"/>
      <c r="V1235" s="220"/>
      <c r="W1235" s="220"/>
      <c r="X1235" s="220"/>
      <c r="Y1235" s="220"/>
      <c r="Z1235" s="210"/>
      <c r="AA1235" s="210"/>
      <c r="AB1235" s="210"/>
      <c r="AC1235" s="210"/>
      <c r="AD1235" s="210"/>
      <c r="AE1235" s="210"/>
      <c r="AF1235" s="210"/>
      <c r="AG1235" s="210" t="s">
        <v>395</v>
      </c>
      <c r="AH1235" s="210">
        <v>2</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3" x14ac:dyDescent="0.25">
      <c r="A1236" s="217"/>
      <c r="B1236" s="218"/>
      <c r="C1236" s="268" t="s">
        <v>1351</v>
      </c>
      <c r="D1236" s="259"/>
      <c r="E1236" s="260">
        <v>20.21</v>
      </c>
      <c r="F1236" s="220"/>
      <c r="G1236" s="220"/>
      <c r="H1236" s="220"/>
      <c r="I1236" s="220"/>
      <c r="J1236" s="220"/>
      <c r="K1236" s="220"/>
      <c r="L1236" s="220"/>
      <c r="M1236" s="220"/>
      <c r="N1236" s="219"/>
      <c r="O1236" s="219"/>
      <c r="P1236" s="219"/>
      <c r="Q1236" s="219"/>
      <c r="R1236" s="220"/>
      <c r="S1236" s="220"/>
      <c r="T1236" s="220"/>
      <c r="U1236" s="220"/>
      <c r="V1236" s="220"/>
      <c r="W1236" s="220"/>
      <c r="X1236" s="220"/>
      <c r="Y1236" s="220"/>
      <c r="Z1236" s="210"/>
      <c r="AA1236" s="210"/>
      <c r="AB1236" s="210"/>
      <c r="AC1236" s="210"/>
      <c r="AD1236" s="210"/>
      <c r="AE1236" s="210"/>
      <c r="AF1236" s="210"/>
      <c r="AG1236" s="210" t="s">
        <v>395</v>
      </c>
      <c r="AH1236" s="210">
        <v>2</v>
      </c>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3" x14ac:dyDescent="0.25">
      <c r="A1237" s="217"/>
      <c r="B1237" s="218"/>
      <c r="C1237" s="268" t="s">
        <v>1352</v>
      </c>
      <c r="D1237" s="259"/>
      <c r="E1237" s="260">
        <v>-1.8</v>
      </c>
      <c r="F1237" s="220"/>
      <c r="G1237" s="220"/>
      <c r="H1237" s="220"/>
      <c r="I1237" s="220"/>
      <c r="J1237" s="220"/>
      <c r="K1237" s="220"/>
      <c r="L1237" s="220"/>
      <c r="M1237" s="220"/>
      <c r="N1237" s="219"/>
      <c r="O1237" s="219"/>
      <c r="P1237" s="219"/>
      <c r="Q1237" s="219"/>
      <c r="R1237" s="220"/>
      <c r="S1237" s="220"/>
      <c r="T1237" s="220"/>
      <c r="U1237" s="220"/>
      <c r="V1237" s="220"/>
      <c r="W1237" s="220"/>
      <c r="X1237" s="220"/>
      <c r="Y1237" s="220"/>
      <c r="Z1237" s="210"/>
      <c r="AA1237" s="210"/>
      <c r="AB1237" s="210"/>
      <c r="AC1237" s="210"/>
      <c r="AD1237" s="210"/>
      <c r="AE1237" s="210"/>
      <c r="AF1237" s="210"/>
      <c r="AG1237" s="210" t="s">
        <v>395</v>
      </c>
      <c r="AH1237" s="210">
        <v>2</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3" x14ac:dyDescent="0.25">
      <c r="A1238" s="217"/>
      <c r="B1238" s="218"/>
      <c r="C1238" s="268" t="s">
        <v>1353</v>
      </c>
      <c r="D1238" s="259"/>
      <c r="E1238" s="260">
        <v>4.8600000000000003</v>
      </c>
      <c r="F1238" s="220"/>
      <c r="G1238" s="220"/>
      <c r="H1238" s="220"/>
      <c r="I1238" s="220"/>
      <c r="J1238" s="220"/>
      <c r="K1238" s="220"/>
      <c r="L1238" s="220"/>
      <c r="M1238" s="220"/>
      <c r="N1238" s="219"/>
      <c r="O1238" s="219"/>
      <c r="P1238" s="219"/>
      <c r="Q1238" s="219"/>
      <c r="R1238" s="220"/>
      <c r="S1238" s="220"/>
      <c r="T1238" s="220"/>
      <c r="U1238" s="220"/>
      <c r="V1238" s="220"/>
      <c r="W1238" s="220"/>
      <c r="X1238" s="220"/>
      <c r="Y1238" s="220"/>
      <c r="Z1238" s="210"/>
      <c r="AA1238" s="210"/>
      <c r="AB1238" s="210"/>
      <c r="AC1238" s="210"/>
      <c r="AD1238" s="210"/>
      <c r="AE1238" s="210"/>
      <c r="AF1238" s="210"/>
      <c r="AG1238" s="210" t="s">
        <v>395</v>
      </c>
      <c r="AH1238" s="210">
        <v>2</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3" x14ac:dyDescent="0.25">
      <c r="A1239" s="217"/>
      <c r="B1239" s="218"/>
      <c r="C1239" s="268" t="s">
        <v>1354</v>
      </c>
      <c r="D1239" s="259"/>
      <c r="E1239" s="260">
        <v>6.0720000000000001</v>
      </c>
      <c r="F1239" s="220"/>
      <c r="G1239" s="220"/>
      <c r="H1239" s="220"/>
      <c r="I1239" s="220"/>
      <c r="J1239" s="220"/>
      <c r="K1239" s="220"/>
      <c r="L1239" s="220"/>
      <c r="M1239" s="220"/>
      <c r="N1239" s="219"/>
      <c r="O1239" s="219"/>
      <c r="P1239" s="219"/>
      <c r="Q1239" s="219"/>
      <c r="R1239" s="220"/>
      <c r="S1239" s="220"/>
      <c r="T1239" s="220"/>
      <c r="U1239" s="220"/>
      <c r="V1239" s="220"/>
      <c r="W1239" s="220"/>
      <c r="X1239" s="220"/>
      <c r="Y1239" s="220"/>
      <c r="Z1239" s="210"/>
      <c r="AA1239" s="210"/>
      <c r="AB1239" s="210"/>
      <c r="AC1239" s="210"/>
      <c r="AD1239" s="210"/>
      <c r="AE1239" s="210"/>
      <c r="AF1239" s="210"/>
      <c r="AG1239" s="210" t="s">
        <v>395</v>
      </c>
      <c r="AH1239" s="210">
        <v>2</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outlineLevel="3" x14ac:dyDescent="0.25">
      <c r="A1240" s="217"/>
      <c r="B1240" s="218"/>
      <c r="C1240" s="268" t="s">
        <v>1355</v>
      </c>
      <c r="D1240" s="259"/>
      <c r="E1240" s="260">
        <v>3.8250000000000002</v>
      </c>
      <c r="F1240" s="220"/>
      <c r="G1240" s="220"/>
      <c r="H1240" s="220"/>
      <c r="I1240" s="220"/>
      <c r="J1240" s="220"/>
      <c r="K1240" s="220"/>
      <c r="L1240" s="220"/>
      <c r="M1240" s="220"/>
      <c r="N1240" s="219"/>
      <c r="O1240" s="219"/>
      <c r="P1240" s="219"/>
      <c r="Q1240" s="219"/>
      <c r="R1240" s="220"/>
      <c r="S1240" s="220"/>
      <c r="T1240" s="220"/>
      <c r="U1240" s="220"/>
      <c r="V1240" s="220"/>
      <c r="W1240" s="220"/>
      <c r="X1240" s="220"/>
      <c r="Y1240" s="220"/>
      <c r="Z1240" s="210"/>
      <c r="AA1240" s="210"/>
      <c r="AB1240" s="210"/>
      <c r="AC1240" s="210"/>
      <c r="AD1240" s="210"/>
      <c r="AE1240" s="210"/>
      <c r="AF1240" s="210"/>
      <c r="AG1240" s="210" t="s">
        <v>395</v>
      </c>
      <c r="AH1240" s="210">
        <v>2</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3" x14ac:dyDescent="0.25">
      <c r="A1241" s="217"/>
      <c r="B1241" s="218"/>
      <c r="C1241" s="268" t="s">
        <v>1356</v>
      </c>
      <c r="D1241" s="259"/>
      <c r="E1241" s="260">
        <v>2.52</v>
      </c>
      <c r="F1241" s="220"/>
      <c r="G1241" s="220"/>
      <c r="H1241" s="220"/>
      <c r="I1241" s="220"/>
      <c r="J1241" s="220"/>
      <c r="K1241" s="220"/>
      <c r="L1241" s="220"/>
      <c r="M1241" s="220"/>
      <c r="N1241" s="219"/>
      <c r="O1241" s="219"/>
      <c r="P1241" s="219"/>
      <c r="Q1241" s="219"/>
      <c r="R1241" s="220"/>
      <c r="S1241" s="220"/>
      <c r="T1241" s="220"/>
      <c r="U1241" s="220"/>
      <c r="V1241" s="220"/>
      <c r="W1241" s="220"/>
      <c r="X1241" s="220"/>
      <c r="Y1241" s="220"/>
      <c r="Z1241" s="210"/>
      <c r="AA1241" s="210"/>
      <c r="AB1241" s="210"/>
      <c r="AC1241" s="210"/>
      <c r="AD1241" s="210"/>
      <c r="AE1241" s="210"/>
      <c r="AF1241" s="210"/>
      <c r="AG1241" s="210" t="s">
        <v>395</v>
      </c>
      <c r="AH1241" s="210">
        <v>2</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3" x14ac:dyDescent="0.25">
      <c r="A1242" s="217"/>
      <c r="B1242" s="218"/>
      <c r="C1242" s="268" t="s">
        <v>1357</v>
      </c>
      <c r="D1242" s="259"/>
      <c r="E1242" s="260">
        <v>2.7</v>
      </c>
      <c r="F1242" s="220"/>
      <c r="G1242" s="220"/>
      <c r="H1242" s="220"/>
      <c r="I1242" s="220"/>
      <c r="J1242" s="220"/>
      <c r="K1242" s="220"/>
      <c r="L1242" s="220"/>
      <c r="M1242" s="220"/>
      <c r="N1242" s="219"/>
      <c r="O1242" s="219"/>
      <c r="P1242" s="219"/>
      <c r="Q1242" s="219"/>
      <c r="R1242" s="220"/>
      <c r="S1242" s="220"/>
      <c r="T1242" s="220"/>
      <c r="U1242" s="220"/>
      <c r="V1242" s="220"/>
      <c r="W1242" s="220"/>
      <c r="X1242" s="220"/>
      <c r="Y1242" s="220"/>
      <c r="Z1242" s="210"/>
      <c r="AA1242" s="210"/>
      <c r="AB1242" s="210"/>
      <c r="AC1242" s="210"/>
      <c r="AD1242" s="210"/>
      <c r="AE1242" s="210"/>
      <c r="AF1242" s="210"/>
      <c r="AG1242" s="210" t="s">
        <v>395</v>
      </c>
      <c r="AH1242" s="210">
        <v>2</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3" x14ac:dyDescent="0.25">
      <c r="A1243" s="217"/>
      <c r="B1243" s="218"/>
      <c r="C1243" s="268" t="s">
        <v>1358</v>
      </c>
      <c r="D1243" s="259"/>
      <c r="E1243" s="260">
        <v>17.7</v>
      </c>
      <c r="F1243" s="220"/>
      <c r="G1243" s="220"/>
      <c r="H1243" s="220"/>
      <c r="I1243" s="220"/>
      <c r="J1243" s="220"/>
      <c r="K1243" s="220"/>
      <c r="L1243" s="220"/>
      <c r="M1243" s="220"/>
      <c r="N1243" s="219"/>
      <c r="O1243" s="219"/>
      <c r="P1243" s="219"/>
      <c r="Q1243" s="219"/>
      <c r="R1243" s="220"/>
      <c r="S1243" s="220"/>
      <c r="T1243" s="220"/>
      <c r="U1243" s="220"/>
      <c r="V1243" s="220"/>
      <c r="W1243" s="220"/>
      <c r="X1243" s="220"/>
      <c r="Y1243" s="220"/>
      <c r="Z1243" s="210"/>
      <c r="AA1243" s="210"/>
      <c r="AB1243" s="210"/>
      <c r="AC1243" s="210"/>
      <c r="AD1243" s="210"/>
      <c r="AE1243" s="210"/>
      <c r="AF1243" s="210"/>
      <c r="AG1243" s="210" t="s">
        <v>395</v>
      </c>
      <c r="AH1243" s="210">
        <v>2</v>
      </c>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outlineLevel="3" x14ac:dyDescent="0.25">
      <c r="A1244" s="217"/>
      <c r="B1244" s="218"/>
      <c r="C1244" s="268" t="s">
        <v>1359</v>
      </c>
      <c r="D1244" s="259"/>
      <c r="E1244" s="260">
        <v>14.2</v>
      </c>
      <c r="F1244" s="220"/>
      <c r="G1244" s="220"/>
      <c r="H1244" s="220"/>
      <c r="I1244" s="220"/>
      <c r="J1244" s="220"/>
      <c r="K1244" s="220"/>
      <c r="L1244" s="220"/>
      <c r="M1244" s="220"/>
      <c r="N1244" s="219"/>
      <c r="O1244" s="219"/>
      <c r="P1244" s="219"/>
      <c r="Q1244" s="219"/>
      <c r="R1244" s="220"/>
      <c r="S1244" s="220"/>
      <c r="T1244" s="220"/>
      <c r="U1244" s="220"/>
      <c r="V1244" s="220"/>
      <c r="W1244" s="220"/>
      <c r="X1244" s="220"/>
      <c r="Y1244" s="220"/>
      <c r="Z1244" s="210"/>
      <c r="AA1244" s="210"/>
      <c r="AB1244" s="210"/>
      <c r="AC1244" s="210"/>
      <c r="AD1244" s="210"/>
      <c r="AE1244" s="210"/>
      <c r="AF1244" s="210"/>
      <c r="AG1244" s="210" t="s">
        <v>395</v>
      </c>
      <c r="AH1244" s="210">
        <v>2</v>
      </c>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3" x14ac:dyDescent="0.25">
      <c r="A1245" s="217"/>
      <c r="B1245" s="218"/>
      <c r="C1245" s="268" t="s">
        <v>1360</v>
      </c>
      <c r="D1245" s="259"/>
      <c r="E1245" s="260">
        <v>21.2</v>
      </c>
      <c r="F1245" s="220"/>
      <c r="G1245" s="220"/>
      <c r="H1245" s="220"/>
      <c r="I1245" s="220"/>
      <c r="J1245" s="220"/>
      <c r="K1245" s="220"/>
      <c r="L1245" s="220"/>
      <c r="M1245" s="220"/>
      <c r="N1245" s="219"/>
      <c r="O1245" s="219"/>
      <c r="P1245" s="219"/>
      <c r="Q1245" s="219"/>
      <c r="R1245" s="220"/>
      <c r="S1245" s="220"/>
      <c r="T1245" s="220"/>
      <c r="U1245" s="220"/>
      <c r="V1245" s="220"/>
      <c r="W1245" s="220"/>
      <c r="X1245" s="220"/>
      <c r="Y1245" s="220"/>
      <c r="Z1245" s="210"/>
      <c r="AA1245" s="210"/>
      <c r="AB1245" s="210"/>
      <c r="AC1245" s="210"/>
      <c r="AD1245" s="210"/>
      <c r="AE1245" s="210"/>
      <c r="AF1245" s="210"/>
      <c r="AG1245" s="210" t="s">
        <v>395</v>
      </c>
      <c r="AH1245" s="210">
        <v>2</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3" x14ac:dyDescent="0.25">
      <c r="A1246" s="217"/>
      <c r="B1246" s="218"/>
      <c r="C1246" s="269" t="s">
        <v>473</v>
      </c>
      <c r="D1246" s="261"/>
      <c r="E1246" s="262">
        <v>278.685</v>
      </c>
      <c r="F1246" s="220"/>
      <c r="G1246" s="220"/>
      <c r="H1246" s="220"/>
      <c r="I1246" s="220"/>
      <c r="J1246" s="220"/>
      <c r="K1246" s="220"/>
      <c r="L1246" s="220"/>
      <c r="M1246" s="220"/>
      <c r="N1246" s="219"/>
      <c r="O1246" s="219"/>
      <c r="P1246" s="219"/>
      <c r="Q1246" s="219"/>
      <c r="R1246" s="220"/>
      <c r="S1246" s="220"/>
      <c r="T1246" s="220"/>
      <c r="U1246" s="220"/>
      <c r="V1246" s="220"/>
      <c r="W1246" s="220"/>
      <c r="X1246" s="220"/>
      <c r="Y1246" s="220"/>
      <c r="Z1246" s="210"/>
      <c r="AA1246" s="210"/>
      <c r="AB1246" s="210"/>
      <c r="AC1246" s="210"/>
      <c r="AD1246" s="210"/>
      <c r="AE1246" s="210"/>
      <c r="AF1246" s="210"/>
      <c r="AG1246" s="210" t="s">
        <v>395</v>
      </c>
      <c r="AH1246" s="210">
        <v>3</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3" x14ac:dyDescent="0.25">
      <c r="A1247" s="217"/>
      <c r="B1247" s="218"/>
      <c r="C1247" s="267" t="s">
        <v>474</v>
      </c>
      <c r="D1247" s="259"/>
      <c r="E1247" s="260"/>
      <c r="F1247" s="220"/>
      <c r="G1247" s="220"/>
      <c r="H1247" s="220"/>
      <c r="I1247" s="220"/>
      <c r="J1247" s="220"/>
      <c r="K1247" s="220"/>
      <c r="L1247" s="220"/>
      <c r="M1247" s="220"/>
      <c r="N1247" s="219"/>
      <c r="O1247" s="219"/>
      <c r="P1247" s="219"/>
      <c r="Q1247" s="219"/>
      <c r="R1247" s="220"/>
      <c r="S1247" s="220"/>
      <c r="T1247" s="220"/>
      <c r="U1247" s="220"/>
      <c r="V1247" s="220"/>
      <c r="W1247" s="220"/>
      <c r="X1247" s="220"/>
      <c r="Y1247" s="220"/>
      <c r="Z1247" s="210"/>
      <c r="AA1247" s="210"/>
      <c r="AB1247" s="210"/>
      <c r="AC1247" s="210"/>
      <c r="AD1247" s="210"/>
      <c r="AE1247" s="210"/>
      <c r="AF1247" s="210"/>
      <c r="AG1247" s="210" t="s">
        <v>395</v>
      </c>
      <c r="AH1247" s="210"/>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3" x14ac:dyDescent="0.25">
      <c r="A1248" s="217"/>
      <c r="B1248" s="218"/>
      <c r="C1248" s="265" t="s">
        <v>1361</v>
      </c>
      <c r="D1248" s="257"/>
      <c r="E1248" s="258">
        <v>69.671250000000001</v>
      </c>
      <c r="F1248" s="220"/>
      <c r="G1248" s="220"/>
      <c r="H1248" s="220"/>
      <c r="I1248" s="220"/>
      <c r="J1248" s="220"/>
      <c r="K1248" s="220"/>
      <c r="L1248" s="220"/>
      <c r="M1248" s="220"/>
      <c r="N1248" s="219"/>
      <c r="O1248" s="219"/>
      <c r="P1248" s="219"/>
      <c r="Q1248" s="219"/>
      <c r="R1248" s="220"/>
      <c r="S1248" s="220"/>
      <c r="T1248" s="220"/>
      <c r="U1248" s="220"/>
      <c r="V1248" s="220"/>
      <c r="W1248" s="220"/>
      <c r="X1248" s="220"/>
      <c r="Y1248" s="220"/>
      <c r="Z1248" s="210"/>
      <c r="AA1248" s="210"/>
      <c r="AB1248" s="210"/>
      <c r="AC1248" s="210"/>
      <c r="AD1248" s="210"/>
      <c r="AE1248" s="210"/>
      <c r="AF1248" s="210"/>
      <c r="AG1248" s="210" t="s">
        <v>395</v>
      </c>
      <c r="AH1248" s="210">
        <v>0</v>
      </c>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1" x14ac:dyDescent="0.25">
      <c r="A1249" s="232">
        <v>205</v>
      </c>
      <c r="B1249" s="233" t="s">
        <v>1362</v>
      </c>
      <c r="C1249" s="250" t="s">
        <v>1363</v>
      </c>
      <c r="D1249" s="234" t="s">
        <v>740</v>
      </c>
      <c r="E1249" s="235">
        <v>4.07</v>
      </c>
      <c r="F1249" s="236"/>
      <c r="G1249" s="237">
        <f>ROUND(E1249*F1249,2)</f>
        <v>0</v>
      </c>
      <c r="H1249" s="236"/>
      <c r="I1249" s="237">
        <f>ROUND(E1249*H1249,2)</f>
        <v>0</v>
      </c>
      <c r="J1249" s="236"/>
      <c r="K1249" s="237">
        <f>ROUND(E1249*J1249,2)</f>
        <v>0</v>
      </c>
      <c r="L1249" s="237">
        <v>12</v>
      </c>
      <c r="M1249" s="237">
        <f>G1249*(1+L1249/100)</f>
        <v>0</v>
      </c>
      <c r="N1249" s="235">
        <v>6.0000000000000001E-3</v>
      </c>
      <c r="O1249" s="235">
        <f>ROUND(E1249*N1249,2)</f>
        <v>0.02</v>
      </c>
      <c r="P1249" s="235">
        <v>0</v>
      </c>
      <c r="Q1249" s="235">
        <f>ROUND(E1249*P1249,2)</f>
        <v>0</v>
      </c>
      <c r="R1249" s="237"/>
      <c r="S1249" s="237" t="s">
        <v>325</v>
      </c>
      <c r="T1249" s="238" t="s">
        <v>293</v>
      </c>
      <c r="U1249" s="220">
        <v>0</v>
      </c>
      <c r="V1249" s="220">
        <f>ROUND(E1249*U1249,2)</f>
        <v>0</v>
      </c>
      <c r="W1249" s="220"/>
      <c r="X1249" s="220" t="s">
        <v>607</v>
      </c>
      <c r="Y1249" s="220" t="s">
        <v>295</v>
      </c>
      <c r="Z1249" s="210"/>
      <c r="AA1249" s="210"/>
      <c r="AB1249" s="210"/>
      <c r="AC1249" s="210"/>
      <c r="AD1249" s="210"/>
      <c r="AE1249" s="210"/>
      <c r="AF1249" s="210"/>
      <c r="AG1249" s="210" t="s">
        <v>608</v>
      </c>
      <c r="AH1249" s="210"/>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2" x14ac:dyDescent="0.25">
      <c r="A1250" s="217"/>
      <c r="B1250" s="218"/>
      <c r="C1250" s="265" t="s">
        <v>1364</v>
      </c>
      <c r="D1250" s="257"/>
      <c r="E1250" s="258">
        <v>4.07</v>
      </c>
      <c r="F1250" s="220"/>
      <c r="G1250" s="220"/>
      <c r="H1250" s="220"/>
      <c r="I1250" s="220"/>
      <c r="J1250" s="220"/>
      <c r="K1250" s="220"/>
      <c r="L1250" s="220"/>
      <c r="M1250" s="220"/>
      <c r="N1250" s="219"/>
      <c r="O1250" s="219"/>
      <c r="P1250" s="219"/>
      <c r="Q1250" s="219"/>
      <c r="R1250" s="220"/>
      <c r="S1250" s="220"/>
      <c r="T1250" s="220"/>
      <c r="U1250" s="220"/>
      <c r="V1250" s="220"/>
      <c r="W1250" s="220"/>
      <c r="X1250" s="220"/>
      <c r="Y1250" s="220"/>
      <c r="Z1250" s="210"/>
      <c r="AA1250" s="210"/>
      <c r="AB1250" s="210"/>
      <c r="AC1250" s="210"/>
      <c r="AD1250" s="210"/>
      <c r="AE1250" s="210"/>
      <c r="AF1250" s="210"/>
      <c r="AG1250" s="210" t="s">
        <v>395</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1" x14ac:dyDescent="0.25">
      <c r="A1251" s="232">
        <v>206</v>
      </c>
      <c r="B1251" s="233" t="s">
        <v>1365</v>
      </c>
      <c r="C1251" s="250" t="s">
        <v>1366</v>
      </c>
      <c r="D1251" s="234" t="s">
        <v>407</v>
      </c>
      <c r="E1251" s="235">
        <v>334.42200000000003</v>
      </c>
      <c r="F1251" s="236"/>
      <c r="G1251" s="237">
        <f>ROUND(E1251*F1251,2)</f>
        <v>0</v>
      </c>
      <c r="H1251" s="236"/>
      <c r="I1251" s="237">
        <f>ROUND(E1251*H1251,2)</f>
        <v>0</v>
      </c>
      <c r="J1251" s="236"/>
      <c r="K1251" s="237">
        <f>ROUND(E1251*J1251,2)</f>
        <v>0</v>
      </c>
      <c r="L1251" s="237">
        <v>12</v>
      </c>
      <c r="M1251" s="237">
        <f>G1251*(1+L1251/100)</f>
        <v>0</v>
      </c>
      <c r="N1251" s="235">
        <v>1.35E-2</v>
      </c>
      <c r="O1251" s="235">
        <f>ROUND(E1251*N1251,2)</f>
        <v>4.51</v>
      </c>
      <c r="P1251" s="235">
        <v>0</v>
      </c>
      <c r="Q1251" s="235">
        <f>ROUND(E1251*P1251,2)</f>
        <v>0</v>
      </c>
      <c r="R1251" s="237"/>
      <c r="S1251" s="237" t="s">
        <v>325</v>
      </c>
      <c r="T1251" s="238" t="s">
        <v>293</v>
      </c>
      <c r="U1251" s="220">
        <v>0</v>
      </c>
      <c r="V1251" s="220">
        <f>ROUND(E1251*U1251,2)</f>
        <v>0</v>
      </c>
      <c r="W1251" s="220"/>
      <c r="X1251" s="220" t="s">
        <v>607</v>
      </c>
      <c r="Y1251" s="220" t="s">
        <v>295</v>
      </c>
      <c r="Z1251" s="210"/>
      <c r="AA1251" s="210"/>
      <c r="AB1251" s="210"/>
      <c r="AC1251" s="210"/>
      <c r="AD1251" s="210"/>
      <c r="AE1251" s="210"/>
      <c r="AF1251" s="210"/>
      <c r="AG1251" s="210" t="s">
        <v>608</v>
      </c>
      <c r="AH1251" s="210"/>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2" x14ac:dyDescent="0.25">
      <c r="A1252" s="217"/>
      <c r="B1252" s="218"/>
      <c r="C1252" s="267" t="s">
        <v>468</v>
      </c>
      <c r="D1252" s="259"/>
      <c r="E1252" s="260"/>
      <c r="F1252" s="220"/>
      <c r="G1252" s="220"/>
      <c r="H1252" s="220"/>
      <c r="I1252" s="220"/>
      <c r="J1252" s="220"/>
      <c r="K1252" s="220"/>
      <c r="L1252" s="220"/>
      <c r="M1252" s="220"/>
      <c r="N1252" s="219"/>
      <c r="O1252" s="219"/>
      <c r="P1252" s="219"/>
      <c r="Q1252" s="219"/>
      <c r="R1252" s="220"/>
      <c r="S1252" s="220"/>
      <c r="T1252" s="220"/>
      <c r="U1252" s="220"/>
      <c r="V1252" s="220"/>
      <c r="W1252" s="220"/>
      <c r="X1252" s="220"/>
      <c r="Y1252" s="220"/>
      <c r="Z1252" s="210"/>
      <c r="AA1252" s="210"/>
      <c r="AB1252" s="210"/>
      <c r="AC1252" s="210"/>
      <c r="AD1252" s="210"/>
      <c r="AE1252" s="210"/>
      <c r="AF1252" s="210"/>
      <c r="AG1252" s="210" t="s">
        <v>395</v>
      </c>
      <c r="AH1252" s="210"/>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3" x14ac:dyDescent="0.25">
      <c r="A1253" s="217"/>
      <c r="B1253" s="218"/>
      <c r="C1253" s="268" t="s">
        <v>1344</v>
      </c>
      <c r="D1253" s="259"/>
      <c r="E1253" s="260">
        <v>19.035</v>
      </c>
      <c r="F1253" s="220"/>
      <c r="G1253" s="220"/>
      <c r="H1253" s="220"/>
      <c r="I1253" s="220"/>
      <c r="J1253" s="220"/>
      <c r="K1253" s="220"/>
      <c r="L1253" s="220"/>
      <c r="M1253" s="220"/>
      <c r="N1253" s="219"/>
      <c r="O1253" s="219"/>
      <c r="P1253" s="219"/>
      <c r="Q1253" s="219"/>
      <c r="R1253" s="220"/>
      <c r="S1253" s="220"/>
      <c r="T1253" s="220"/>
      <c r="U1253" s="220"/>
      <c r="V1253" s="220"/>
      <c r="W1253" s="220"/>
      <c r="X1253" s="220"/>
      <c r="Y1253" s="220"/>
      <c r="Z1253" s="210"/>
      <c r="AA1253" s="210"/>
      <c r="AB1253" s="210"/>
      <c r="AC1253" s="210"/>
      <c r="AD1253" s="210"/>
      <c r="AE1253" s="210"/>
      <c r="AF1253" s="210"/>
      <c r="AG1253" s="210" t="s">
        <v>395</v>
      </c>
      <c r="AH1253" s="210">
        <v>2</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3" x14ac:dyDescent="0.25">
      <c r="A1254" s="217"/>
      <c r="B1254" s="218"/>
      <c r="C1254" s="268" t="s">
        <v>1345</v>
      </c>
      <c r="D1254" s="259"/>
      <c r="E1254" s="260">
        <v>-2.0249999999999999</v>
      </c>
      <c r="F1254" s="220"/>
      <c r="G1254" s="220"/>
      <c r="H1254" s="220"/>
      <c r="I1254" s="220"/>
      <c r="J1254" s="220"/>
      <c r="K1254" s="220"/>
      <c r="L1254" s="220"/>
      <c r="M1254" s="220"/>
      <c r="N1254" s="219"/>
      <c r="O1254" s="219"/>
      <c r="P1254" s="219"/>
      <c r="Q1254" s="219"/>
      <c r="R1254" s="220"/>
      <c r="S1254" s="220"/>
      <c r="T1254" s="220"/>
      <c r="U1254" s="220"/>
      <c r="V1254" s="220"/>
      <c r="W1254" s="220"/>
      <c r="X1254" s="220"/>
      <c r="Y1254" s="220"/>
      <c r="Z1254" s="210"/>
      <c r="AA1254" s="210"/>
      <c r="AB1254" s="210"/>
      <c r="AC1254" s="210"/>
      <c r="AD1254" s="210"/>
      <c r="AE1254" s="210"/>
      <c r="AF1254" s="210"/>
      <c r="AG1254" s="210" t="s">
        <v>395</v>
      </c>
      <c r="AH1254" s="210">
        <v>2</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3" x14ac:dyDescent="0.25">
      <c r="A1255" s="217"/>
      <c r="B1255" s="218"/>
      <c r="C1255" s="268" t="s">
        <v>1346</v>
      </c>
      <c r="D1255" s="259"/>
      <c r="E1255" s="260">
        <v>0.78</v>
      </c>
      <c r="F1255" s="220"/>
      <c r="G1255" s="220"/>
      <c r="H1255" s="220"/>
      <c r="I1255" s="220"/>
      <c r="J1255" s="220"/>
      <c r="K1255" s="220"/>
      <c r="L1255" s="220"/>
      <c r="M1255" s="220"/>
      <c r="N1255" s="219"/>
      <c r="O1255" s="219"/>
      <c r="P1255" s="219"/>
      <c r="Q1255" s="219"/>
      <c r="R1255" s="220"/>
      <c r="S1255" s="220"/>
      <c r="T1255" s="220"/>
      <c r="U1255" s="220"/>
      <c r="V1255" s="220"/>
      <c r="W1255" s="220"/>
      <c r="X1255" s="220"/>
      <c r="Y1255" s="220"/>
      <c r="Z1255" s="210"/>
      <c r="AA1255" s="210"/>
      <c r="AB1255" s="210"/>
      <c r="AC1255" s="210"/>
      <c r="AD1255" s="210"/>
      <c r="AE1255" s="210"/>
      <c r="AF1255" s="210"/>
      <c r="AG1255" s="210" t="s">
        <v>395</v>
      </c>
      <c r="AH1255" s="210">
        <v>2</v>
      </c>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3" x14ac:dyDescent="0.25">
      <c r="A1256" s="217"/>
      <c r="B1256" s="218"/>
      <c r="C1256" s="268" t="s">
        <v>1347</v>
      </c>
      <c r="D1256" s="259"/>
      <c r="E1256" s="260">
        <v>5.8079999999999998</v>
      </c>
      <c r="F1256" s="220"/>
      <c r="G1256" s="220"/>
      <c r="H1256" s="220"/>
      <c r="I1256" s="220"/>
      <c r="J1256" s="220"/>
      <c r="K1256" s="220"/>
      <c r="L1256" s="220"/>
      <c r="M1256" s="220"/>
      <c r="N1256" s="219"/>
      <c r="O1256" s="219"/>
      <c r="P1256" s="219"/>
      <c r="Q1256" s="219"/>
      <c r="R1256" s="220"/>
      <c r="S1256" s="220"/>
      <c r="T1256" s="220"/>
      <c r="U1256" s="220"/>
      <c r="V1256" s="220"/>
      <c r="W1256" s="220"/>
      <c r="X1256" s="220"/>
      <c r="Y1256" s="220"/>
      <c r="Z1256" s="210"/>
      <c r="AA1256" s="210"/>
      <c r="AB1256" s="210"/>
      <c r="AC1256" s="210"/>
      <c r="AD1256" s="210"/>
      <c r="AE1256" s="210"/>
      <c r="AF1256" s="210"/>
      <c r="AG1256" s="210" t="s">
        <v>395</v>
      </c>
      <c r="AH1256" s="210">
        <v>2</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3" x14ac:dyDescent="0.25">
      <c r="A1257" s="217"/>
      <c r="B1257" s="218"/>
      <c r="C1257" s="268" t="s">
        <v>1348</v>
      </c>
      <c r="D1257" s="259"/>
      <c r="E1257" s="260">
        <v>130.5</v>
      </c>
      <c r="F1257" s="220"/>
      <c r="G1257" s="220"/>
      <c r="H1257" s="220"/>
      <c r="I1257" s="220"/>
      <c r="J1257" s="220"/>
      <c r="K1257" s="220"/>
      <c r="L1257" s="220"/>
      <c r="M1257" s="220"/>
      <c r="N1257" s="219"/>
      <c r="O1257" s="219"/>
      <c r="P1257" s="219"/>
      <c r="Q1257" s="219"/>
      <c r="R1257" s="220"/>
      <c r="S1257" s="220"/>
      <c r="T1257" s="220"/>
      <c r="U1257" s="220"/>
      <c r="V1257" s="220"/>
      <c r="W1257" s="220"/>
      <c r="X1257" s="220"/>
      <c r="Y1257" s="220"/>
      <c r="Z1257" s="210"/>
      <c r="AA1257" s="210"/>
      <c r="AB1257" s="210"/>
      <c r="AC1257" s="210"/>
      <c r="AD1257" s="210"/>
      <c r="AE1257" s="210"/>
      <c r="AF1257" s="210"/>
      <c r="AG1257" s="210" t="s">
        <v>395</v>
      </c>
      <c r="AH1257" s="210">
        <v>2</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3" x14ac:dyDescent="0.25">
      <c r="A1258" s="217"/>
      <c r="B1258" s="218"/>
      <c r="C1258" s="268" t="s">
        <v>1349</v>
      </c>
      <c r="D1258" s="259"/>
      <c r="E1258" s="260">
        <v>18.7</v>
      </c>
      <c r="F1258" s="220"/>
      <c r="G1258" s="220"/>
      <c r="H1258" s="220"/>
      <c r="I1258" s="220"/>
      <c r="J1258" s="220"/>
      <c r="K1258" s="220"/>
      <c r="L1258" s="220"/>
      <c r="M1258" s="220"/>
      <c r="N1258" s="219"/>
      <c r="O1258" s="219"/>
      <c r="P1258" s="219"/>
      <c r="Q1258" s="219"/>
      <c r="R1258" s="220"/>
      <c r="S1258" s="220"/>
      <c r="T1258" s="220"/>
      <c r="U1258" s="220"/>
      <c r="V1258" s="220"/>
      <c r="W1258" s="220"/>
      <c r="X1258" s="220"/>
      <c r="Y1258" s="220"/>
      <c r="Z1258" s="210"/>
      <c r="AA1258" s="210"/>
      <c r="AB1258" s="210"/>
      <c r="AC1258" s="210"/>
      <c r="AD1258" s="210"/>
      <c r="AE1258" s="210"/>
      <c r="AF1258" s="210"/>
      <c r="AG1258" s="210" t="s">
        <v>395</v>
      </c>
      <c r="AH1258" s="210">
        <v>2</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3" x14ac:dyDescent="0.25">
      <c r="A1259" s="217"/>
      <c r="B1259" s="218"/>
      <c r="C1259" s="268" t="s">
        <v>1350</v>
      </c>
      <c r="D1259" s="259"/>
      <c r="E1259" s="260">
        <v>14.4</v>
      </c>
      <c r="F1259" s="220"/>
      <c r="G1259" s="220"/>
      <c r="H1259" s="220"/>
      <c r="I1259" s="220"/>
      <c r="J1259" s="220"/>
      <c r="K1259" s="220"/>
      <c r="L1259" s="220"/>
      <c r="M1259" s="220"/>
      <c r="N1259" s="219"/>
      <c r="O1259" s="219"/>
      <c r="P1259" s="219"/>
      <c r="Q1259" s="219"/>
      <c r="R1259" s="220"/>
      <c r="S1259" s="220"/>
      <c r="T1259" s="220"/>
      <c r="U1259" s="220"/>
      <c r="V1259" s="220"/>
      <c r="W1259" s="220"/>
      <c r="X1259" s="220"/>
      <c r="Y1259" s="220"/>
      <c r="Z1259" s="210"/>
      <c r="AA1259" s="210"/>
      <c r="AB1259" s="210"/>
      <c r="AC1259" s="210"/>
      <c r="AD1259" s="210"/>
      <c r="AE1259" s="210"/>
      <c r="AF1259" s="210"/>
      <c r="AG1259" s="210" t="s">
        <v>395</v>
      </c>
      <c r="AH1259" s="210">
        <v>2</v>
      </c>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3" x14ac:dyDescent="0.25">
      <c r="A1260" s="217"/>
      <c r="B1260" s="218"/>
      <c r="C1260" s="268" t="s">
        <v>1351</v>
      </c>
      <c r="D1260" s="259"/>
      <c r="E1260" s="260">
        <v>20.21</v>
      </c>
      <c r="F1260" s="220"/>
      <c r="G1260" s="220"/>
      <c r="H1260" s="220"/>
      <c r="I1260" s="220"/>
      <c r="J1260" s="220"/>
      <c r="K1260" s="220"/>
      <c r="L1260" s="220"/>
      <c r="M1260" s="220"/>
      <c r="N1260" s="219"/>
      <c r="O1260" s="219"/>
      <c r="P1260" s="219"/>
      <c r="Q1260" s="219"/>
      <c r="R1260" s="220"/>
      <c r="S1260" s="220"/>
      <c r="T1260" s="220"/>
      <c r="U1260" s="220"/>
      <c r="V1260" s="220"/>
      <c r="W1260" s="220"/>
      <c r="X1260" s="220"/>
      <c r="Y1260" s="220"/>
      <c r="Z1260" s="210"/>
      <c r="AA1260" s="210"/>
      <c r="AB1260" s="210"/>
      <c r="AC1260" s="210"/>
      <c r="AD1260" s="210"/>
      <c r="AE1260" s="210"/>
      <c r="AF1260" s="210"/>
      <c r="AG1260" s="210" t="s">
        <v>395</v>
      </c>
      <c r="AH1260" s="210">
        <v>2</v>
      </c>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3" x14ac:dyDescent="0.25">
      <c r="A1261" s="217"/>
      <c r="B1261" s="218"/>
      <c r="C1261" s="268" t="s">
        <v>1352</v>
      </c>
      <c r="D1261" s="259"/>
      <c r="E1261" s="260">
        <v>-1.8</v>
      </c>
      <c r="F1261" s="220"/>
      <c r="G1261" s="220"/>
      <c r="H1261" s="220"/>
      <c r="I1261" s="220"/>
      <c r="J1261" s="220"/>
      <c r="K1261" s="220"/>
      <c r="L1261" s="220"/>
      <c r="M1261" s="220"/>
      <c r="N1261" s="219"/>
      <c r="O1261" s="219"/>
      <c r="P1261" s="219"/>
      <c r="Q1261" s="219"/>
      <c r="R1261" s="220"/>
      <c r="S1261" s="220"/>
      <c r="T1261" s="220"/>
      <c r="U1261" s="220"/>
      <c r="V1261" s="220"/>
      <c r="W1261" s="220"/>
      <c r="X1261" s="220"/>
      <c r="Y1261" s="220"/>
      <c r="Z1261" s="210"/>
      <c r="AA1261" s="210"/>
      <c r="AB1261" s="210"/>
      <c r="AC1261" s="210"/>
      <c r="AD1261" s="210"/>
      <c r="AE1261" s="210"/>
      <c r="AF1261" s="210"/>
      <c r="AG1261" s="210" t="s">
        <v>395</v>
      </c>
      <c r="AH1261" s="210">
        <v>2</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3" x14ac:dyDescent="0.25">
      <c r="A1262" s="217"/>
      <c r="B1262" s="218"/>
      <c r="C1262" s="268" t="s">
        <v>1353</v>
      </c>
      <c r="D1262" s="259"/>
      <c r="E1262" s="260">
        <v>4.8600000000000003</v>
      </c>
      <c r="F1262" s="220"/>
      <c r="G1262" s="220"/>
      <c r="H1262" s="220"/>
      <c r="I1262" s="220"/>
      <c r="J1262" s="220"/>
      <c r="K1262" s="220"/>
      <c r="L1262" s="220"/>
      <c r="M1262" s="220"/>
      <c r="N1262" s="219"/>
      <c r="O1262" s="219"/>
      <c r="P1262" s="219"/>
      <c r="Q1262" s="219"/>
      <c r="R1262" s="220"/>
      <c r="S1262" s="220"/>
      <c r="T1262" s="220"/>
      <c r="U1262" s="220"/>
      <c r="V1262" s="220"/>
      <c r="W1262" s="220"/>
      <c r="X1262" s="220"/>
      <c r="Y1262" s="220"/>
      <c r="Z1262" s="210"/>
      <c r="AA1262" s="210"/>
      <c r="AB1262" s="210"/>
      <c r="AC1262" s="210"/>
      <c r="AD1262" s="210"/>
      <c r="AE1262" s="210"/>
      <c r="AF1262" s="210"/>
      <c r="AG1262" s="210" t="s">
        <v>395</v>
      </c>
      <c r="AH1262" s="210">
        <v>2</v>
      </c>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3" x14ac:dyDescent="0.25">
      <c r="A1263" s="217"/>
      <c r="B1263" s="218"/>
      <c r="C1263" s="268" t="s">
        <v>1354</v>
      </c>
      <c r="D1263" s="259"/>
      <c r="E1263" s="260">
        <v>6.0720000000000001</v>
      </c>
      <c r="F1263" s="220"/>
      <c r="G1263" s="220"/>
      <c r="H1263" s="220"/>
      <c r="I1263" s="220"/>
      <c r="J1263" s="220"/>
      <c r="K1263" s="220"/>
      <c r="L1263" s="220"/>
      <c r="M1263" s="220"/>
      <c r="N1263" s="219"/>
      <c r="O1263" s="219"/>
      <c r="P1263" s="219"/>
      <c r="Q1263" s="219"/>
      <c r="R1263" s="220"/>
      <c r="S1263" s="220"/>
      <c r="T1263" s="220"/>
      <c r="U1263" s="220"/>
      <c r="V1263" s="220"/>
      <c r="W1263" s="220"/>
      <c r="X1263" s="220"/>
      <c r="Y1263" s="220"/>
      <c r="Z1263" s="210"/>
      <c r="AA1263" s="210"/>
      <c r="AB1263" s="210"/>
      <c r="AC1263" s="210"/>
      <c r="AD1263" s="210"/>
      <c r="AE1263" s="210"/>
      <c r="AF1263" s="210"/>
      <c r="AG1263" s="210" t="s">
        <v>395</v>
      </c>
      <c r="AH1263" s="210">
        <v>2</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3" x14ac:dyDescent="0.25">
      <c r="A1264" s="217"/>
      <c r="B1264" s="218"/>
      <c r="C1264" s="268" t="s">
        <v>1355</v>
      </c>
      <c r="D1264" s="259"/>
      <c r="E1264" s="260">
        <v>3.8250000000000002</v>
      </c>
      <c r="F1264" s="220"/>
      <c r="G1264" s="220"/>
      <c r="H1264" s="220"/>
      <c r="I1264" s="220"/>
      <c r="J1264" s="220"/>
      <c r="K1264" s="220"/>
      <c r="L1264" s="220"/>
      <c r="M1264" s="220"/>
      <c r="N1264" s="219"/>
      <c r="O1264" s="219"/>
      <c r="P1264" s="219"/>
      <c r="Q1264" s="219"/>
      <c r="R1264" s="220"/>
      <c r="S1264" s="220"/>
      <c r="T1264" s="220"/>
      <c r="U1264" s="220"/>
      <c r="V1264" s="220"/>
      <c r="W1264" s="220"/>
      <c r="X1264" s="220"/>
      <c r="Y1264" s="220"/>
      <c r="Z1264" s="210"/>
      <c r="AA1264" s="210"/>
      <c r="AB1264" s="210"/>
      <c r="AC1264" s="210"/>
      <c r="AD1264" s="210"/>
      <c r="AE1264" s="210"/>
      <c r="AF1264" s="210"/>
      <c r="AG1264" s="210" t="s">
        <v>395</v>
      </c>
      <c r="AH1264" s="210">
        <v>2</v>
      </c>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3" x14ac:dyDescent="0.25">
      <c r="A1265" s="217"/>
      <c r="B1265" s="218"/>
      <c r="C1265" s="268" t="s">
        <v>1356</v>
      </c>
      <c r="D1265" s="259"/>
      <c r="E1265" s="260">
        <v>2.52</v>
      </c>
      <c r="F1265" s="220"/>
      <c r="G1265" s="220"/>
      <c r="H1265" s="220"/>
      <c r="I1265" s="220"/>
      <c r="J1265" s="220"/>
      <c r="K1265" s="220"/>
      <c r="L1265" s="220"/>
      <c r="M1265" s="220"/>
      <c r="N1265" s="219"/>
      <c r="O1265" s="219"/>
      <c r="P1265" s="219"/>
      <c r="Q1265" s="219"/>
      <c r="R1265" s="220"/>
      <c r="S1265" s="220"/>
      <c r="T1265" s="220"/>
      <c r="U1265" s="220"/>
      <c r="V1265" s="220"/>
      <c r="W1265" s="220"/>
      <c r="X1265" s="220"/>
      <c r="Y1265" s="220"/>
      <c r="Z1265" s="210"/>
      <c r="AA1265" s="210"/>
      <c r="AB1265" s="210"/>
      <c r="AC1265" s="210"/>
      <c r="AD1265" s="210"/>
      <c r="AE1265" s="210"/>
      <c r="AF1265" s="210"/>
      <c r="AG1265" s="210" t="s">
        <v>395</v>
      </c>
      <c r="AH1265" s="210">
        <v>2</v>
      </c>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3" x14ac:dyDescent="0.25">
      <c r="A1266" s="217"/>
      <c r="B1266" s="218"/>
      <c r="C1266" s="268" t="s">
        <v>1357</v>
      </c>
      <c r="D1266" s="259"/>
      <c r="E1266" s="260">
        <v>2.7</v>
      </c>
      <c r="F1266" s="220"/>
      <c r="G1266" s="220"/>
      <c r="H1266" s="220"/>
      <c r="I1266" s="220"/>
      <c r="J1266" s="220"/>
      <c r="K1266" s="220"/>
      <c r="L1266" s="220"/>
      <c r="M1266" s="220"/>
      <c r="N1266" s="219"/>
      <c r="O1266" s="219"/>
      <c r="P1266" s="219"/>
      <c r="Q1266" s="219"/>
      <c r="R1266" s="220"/>
      <c r="S1266" s="220"/>
      <c r="T1266" s="220"/>
      <c r="U1266" s="220"/>
      <c r="V1266" s="220"/>
      <c r="W1266" s="220"/>
      <c r="X1266" s="220"/>
      <c r="Y1266" s="220"/>
      <c r="Z1266" s="210"/>
      <c r="AA1266" s="210"/>
      <c r="AB1266" s="210"/>
      <c r="AC1266" s="210"/>
      <c r="AD1266" s="210"/>
      <c r="AE1266" s="210"/>
      <c r="AF1266" s="210"/>
      <c r="AG1266" s="210" t="s">
        <v>395</v>
      </c>
      <c r="AH1266" s="210">
        <v>2</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3" x14ac:dyDescent="0.25">
      <c r="A1267" s="217"/>
      <c r="B1267" s="218"/>
      <c r="C1267" s="268" t="s">
        <v>1358</v>
      </c>
      <c r="D1267" s="259"/>
      <c r="E1267" s="260">
        <v>17.7</v>
      </c>
      <c r="F1267" s="220"/>
      <c r="G1267" s="220"/>
      <c r="H1267" s="220"/>
      <c r="I1267" s="220"/>
      <c r="J1267" s="220"/>
      <c r="K1267" s="220"/>
      <c r="L1267" s="220"/>
      <c r="M1267" s="220"/>
      <c r="N1267" s="219"/>
      <c r="O1267" s="219"/>
      <c r="P1267" s="219"/>
      <c r="Q1267" s="219"/>
      <c r="R1267" s="220"/>
      <c r="S1267" s="220"/>
      <c r="T1267" s="220"/>
      <c r="U1267" s="220"/>
      <c r="V1267" s="220"/>
      <c r="W1267" s="220"/>
      <c r="X1267" s="220"/>
      <c r="Y1267" s="220"/>
      <c r="Z1267" s="210"/>
      <c r="AA1267" s="210"/>
      <c r="AB1267" s="210"/>
      <c r="AC1267" s="210"/>
      <c r="AD1267" s="210"/>
      <c r="AE1267" s="210"/>
      <c r="AF1267" s="210"/>
      <c r="AG1267" s="210" t="s">
        <v>395</v>
      </c>
      <c r="AH1267" s="210">
        <v>2</v>
      </c>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3" x14ac:dyDescent="0.25">
      <c r="A1268" s="217"/>
      <c r="B1268" s="218"/>
      <c r="C1268" s="268" t="s">
        <v>1359</v>
      </c>
      <c r="D1268" s="259"/>
      <c r="E1268" s="260">
        <v>14.2</v>
      </c>
      <c r="F1268" s="220"/>
      <c r="G1268" s="220"/>
      <c r="H1268" s="220"/>
      <c r="I1268" s="220"/>
      <c r="J1268" s="220"/>
      <c r="K1268" s="220"/>
      <c r="L1268" s="220"/>
      <c r="M1268" s="220"/>
      <c r="N1268" s="219"/>
      <c r="O1268" s="219"/>
      <c r="P1268" s="219"/>
      <c r="Q1268" s="219"/>
      <c r="R1268" s="220"/>
      <c r="S1268" s="220"/>
      <c r="T1268" s="220"/>
      <c r="U1268" s="220"/>
      <c r="V1268" s="220"/>
      <c r="W1268" s="220"/>
      <c r="X1268" s="220"/>
      <c r="Y1268" s="220"/>
      <c r="Z1268" s="210"/>
      <c r="AA1268" s="210"/>
      <c r="AB1268" s="210"/>
      <c r="AC1268" s="210"/>
      <c r="AD1268" s="210"/>
      <c r="AE1268" s="210"/>
      <c r="AF1268" s="210"/>
      <c r="AG1268" s="210" t="s">
        <v>395</v>
      </c>
      <c r="AH1268" s="210">
        <v>2</v>
      </c>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outlineLevel="3" x14ac:dyDescent="0.25">
      <c r="A1269" s="217"/>
      <c r="B1269" s="218"/>
      <c r="C1269" s="268" t="s">
        <v>1360</v>
      </c>
      <c r="D1269" s="259"/>
      <c r="E1269" s="260">
        <v>21.2</v>
      </c>
      <c r="F1269" s="220"/>
      <c r="G1269" s="220"/>
      <c r="H1269" s="220"/>
      <c r="I1269" s="220"/>
      <c r="J1269" s="220"/>
      <c r="K1269" s="220"/>
      <c r="L1269" s="220"/>
      <c r="M1269" s="220"/>
      <c r="N1269" s="219"/>
      <c r="O1269" s="219"/>
      <c r="P1269" s="219"/>
      <c r="Q1269" s="219"/>
      <c r="R1269" s="220"/>
      <c r="S1269" s="220"/>
      <c r="T1269" s="220"/>
      <c r="U1269" s="220"/>
      <c r="V1269" s="220"/>
      <c r="W1269" s="220"/>
      <c r="X1269" s="220"/>
      <c r="Y1269" s="220"/>
      <c r="Z1269" s="210"/>
      <c r="AA1269" s="210"/>
      <c r="AB1269" s="210"/>
      <c r="AC1269" s="210"/>
      <c r="AD1269" s="210"/>
      <c r="AE1269" s="210"/>
      <c r="AF1269" s="210"/>
      <c r="AG1269" s="210" t="s">
        <v>395</v>
      </c>
      <c r="AH1269" s="210">
        <v>2</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outlineLevel="3" x14ac:dyDescent="0.25">
      <c r="A1270" s="217"/>
      <c r="B1270" s="218"/>
      <c r="C1270" s="269" t="s">
        <v>473</v>
      </c>
      <c r="D1270" s="261"/>
      <c r="E1270" s="262">
        <v>278.685</v>
      </c>
      <c r="F1270" s="220"/>
      <c r="G1270" s="220"/>
      <c r="H1270" s="220"/>
      <c r="I1270" s="220"/>
      <c r="J1270" s="220"/>
      <c r="K1270" s="220"/>
      <c r="L1270" s="220"/>
      <c r="M1270" s="220"/>
      <c r="N1270" s="219"/>
      <c r="O1270" s="219"/>
      <c r="P1270" s="219"/>
      <c r="Q1270" s="219"/>
      <c r="R1270" s="220"/>
      <c r="S1270" s="220"/>
      <c r="T1270" s="220"/>
      <c r="U1270" s="220"/>
      <c r="V1270" s="220"/>
      <c r="W1270" s="220"/>
      <c r="X1270" s="220"/>
      <c r="Y1270" s="220"/>
      <c r="Z1270" s="210"/>
      <c r="AA1270" s="210"/>
      <c r="AB1270" s="210"/>
      <c r="AC1270" s="210"/>
      <c r="AD1270" s="210"/>
      <c r="AE1270" s="210"/>
      <c r="AF1270" s="210"/>
      <c r="AG1270" s="210" t="s">
        <v>395</v>
      </c>
      <c r="AH1270" s="210">
        <v>3</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3" x14ac:dyDescent="0.25">
      <c r="A1271" s="217"/>
      <c r="B1271" s="218"/>
      <c r="C1271" s="267" t="s">
        <v>474</v>
      </c>
      <c r="D1271" s="259"/>
      <c r="E1271" s="260"/>
      <c r="F1271" s="220"/>
      <c r="G1271" s="220"/>
      <c r="H1271" s="220"/>
      <c r="I1271" s="220"/>
      <c r="J1271" s="220"/>
      <c r="K1271" s="220"/>
      <c r="L1271" s="220"/>
      <c r="M1271" s="220"/>
      <c r="N1271" s="219"/>
      <c r="O1271" s="219"/>
      <c r="P1271" s="219"/>
      <c r="Q1271" s="219"/>
      <c r="R1271" s="220"/>
      <c r="S1271" s="220"/>
      <c r="T1271" s="220"/>
      <c r="U1271" s="220"/>
      <c r="V1271" s="220"/>
      <c r="W1271" s="220"/>
      <c r="X1271" s="220"/>
      <c r="Y1271" s="220"/>
      <c r="Z1271" s="210"/>
      <c r="AA1271" s="210"/>
      <c r="AB1271" s="210"/>
      <c r="AC1271" s="210"/>
      <c r="AD1271" s="210"/>
      <c r="AE1271" s="210"/>
      <c r="AF1271" s="210"/>
      <c r="AG1271" s="210" t="s">
        <v>395</v>
      </c>
      <c r="AH1271" s="210"/>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3" x14ac:dyDescent="0.25">
      <c r="A1272" s="217"/>
      <c r="B1272" s="218"/>
      <c r="C1272" s="265" t="s">
        <v>1367</v>
      </c>
      <c r="D1272" s="257"/>
      <c r="E1272" s="258">
        <v>334.42200000000003</v>
      </c>
      <c r="F1272" s="220"/>
      <c r="G1272" s="220"/>
      <c r="H1272" s="220"/>
      <c r="I1272" s="220"/>
      <c r="J1272" s="220"/>
      <c r="K1272" s="220"/>
      <c r="L1272" s="220"/>
      <c r="M1272" s="220"/>
      <c r="N1272" s="219"/>
      <c r="O1272" s="219"/>
      <c r="P1272" s="219"/>
      <c r="Q1272" s="219"/>
      <c r="R1272" s="220"/>
      <c r="S1272" s="220"/>
      <c r="T1272" s="220"/>
      <c r="U1272" s="220"/>
      <c r="V1272" s="220"/>
      <c r="W1272" s="220"/>
      <c r="X1272" s="220"/>
      <c r="Y1272" s="220"/>
      <c r="Z1272" s="210"/>
      <c r="AA1272" s="210"/>
      <c r="AB1272" s="210"/>
      <c r="AC1272" s="210"/>
      <c r="AD1272" s="210"/>
      <c r="AE1272" s="210"/>
      <c r="AF1272" s="210"/>
      <c r="AG1272" s="210" t="s">
        <v>395</v>
      </c>
      <c r="AH1272" s="210">
        <v>0</v>
      </c>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1" x14ac:dyDescent="0.25">
      <c r="A1273" s="232">
        <v>207</v>
      </c>
      <c r="B1273" s="233" t="s">
        <v>1368</v>
      </c>
      <c r="C1273" s="250" t="s">
        <v>1369</v>
      </c>
      <c r="D1273" s="234" t="s">
        <v>407</v>
      </c>
      <c r="E1273" s="235">
        <v>278.685</v>
      </c>
      <c r="F1273" s="236"/>
      <c r="G1273" s="237">
        <f>ROUND(E1273*F1273,2)</f>
        <v>0</v>
      </c>
      <c r="H1273" s="236"/>
      <c r="I1273" s="237">
        <f>ROUND(E1273*H1273,2)</f>
        <v>0</v>
      </c>
      <c r="J1273" s="236"/>
      <c r="K1273" s="237">
        <f>ROUND(E1273*J1273,2)</f>
        <v>0</v>
      </c>
      <c r="L1273" s="237">
        <v>12</v>
      </c>
      <c r="M1273" s="237">
        <f>G1273*(1+L1273/100)</f>
        <v>0</v>
      </c>
      <c r="N1273" s="235">
        <v>0</v>
      </c>
      <c r="O1273" s="235">
        <f>ROUND(E1273*N1273,2)</f>
        <v>0</v>
      </c>
      <c r="P1273" s="235">
        <v>0</v>
      </c>
      <c r="Q1273" s="235">
        <f>ROUND(E1273*P1273,2)</f>
        <v>0</v>
      </c>
      <c r="R1273" s="237" t="s">
        <v>1204</v>
      </c>
      <c r="S1273" s="237" t="s">
        <v>292</v>
      </c>
      <c r="T1273" s="238" t="s">
        <v>439</v>
      </c>
      <c r="U1273" s="220">
        <v>0.05</v>
      </c>
      <c r="V1273" s="220">
        <f>ROUND(E1273*U1273,2)</f>
        <v>13.93</v>
      </c>
      <c r="W1273" s="220"/>
      <c r="X1273" s="220" t="s">
        <v>326</v>
      </c>
      <c r="Y1273" s="220" t="s">
        <v>295</v>
      </c>
      <c r="Z1273" s="210"/>
      <c r="AA1273" s="210"/>
      <c r="AB1273" s="210"/>
      <c r="AC1273" s="210"/>
      <c r="AD1273" s="210"/>
      <c r="AE1273" s="210"/>
      <c r="AF1273" s="210"/>
      <c r="AG1273" s="210" t="s">
        <v>692</v>
      </c>
      <c r="AH1273" s="210"/>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2" x14ac:dyDescent="0.25">
      <c r="A1274" s="217"/>
      <c r="B1274" s="218"/>
      <c r="C1274" s="265" t="s">
        <v>1370</v>
      </c>
      <c r="D1274" s="257"/>
      <c r="E1274" s="258">
        <v>19.035</v>
      </c>
      <c r="F1274" s="220"/>
      <c r="G1274" s="220"/>
      <c r="H1274" s="220"/>
      <c r="I1274" s="220"/>
      <c r="J1274" s="220"/>
      <c r="K1274" s="220"/>
      <c r="L1274" s="220"/>
      <c r="M1274" s="220"/>
      <c r="N1274" s="219"/>
      <c r="O1274" s="219"/>
      <c r="P1274" s="219"/>
      <c r="Q1274" s="219"/>
      <c r="R1274" s="220"/>
      <c r="S1274" s="220"/>
      <c r="T1274" s="220"/>
      <c r="U1274" s="220"/>
      <c r="V1274" s="220"/>
      <c r="W1274" s="220"/>
      <c r="X1274" s="220"/>
      <c r="Y1274" s="220"/>
      <c r="Z1274" s="210"/>
      <c r="AA1274" s="210"/>
      <c r="AB1274" s="210"/>
      <c r="AC1274" s="210"/>
      <c r="AD1274" s="210"/>
      <c r="AE1274" s="210"/>
      <c r="AF1274" s="210"/>
      <c r="AG1274" s="210" t="s">
        <v>395</v>
      </c>
      <c r="AH1274" s="210">
        <v>0</v>
      </c>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3" x14ac:dyDescent="0.25">
      <c r="A1275" s="217"/>
      <c r="B1275" s="218"/>
      <c r="C1275" s="265" t="s">
        <v>484</v>
      </c>
      <c r="D1275" s="257"/>
      <c r="E1275" s="258">
        <v>-2.0249999999999999</v>
      </c>
      <c r="F1275" s="220"/>
      <c r="G1275" s="220"/>
      <c r="H1275" s="220"/>
      <c r="I1275" s="220"/>
      <c r="J1275" s="220"/>
      <c r="K1275" s="220"/>
      <c r="L1275" s="220"/>
      <c r="M1275" s="220"/>
      <c r="N1275" s="219"/>
      <c r="O1275" s="219"/>
      <c r="P1275" s="219"/>
      <c r="Q1275" s="219"/>
      <c r="R1275" s="220"/>
      <c r="S1275" s="220"/>
      <c r="T1275" s="220"/>
      <c r="U1275" s="220"/>
      <c r="V1275" s="220"/>
      <c r="W1275" s="220"/>
      <c r="X1275" s="220"/>
      <c r="Y1275" s="220"/>
      <c r="Z1275" s="210"/>
      <c r="AA1275" s="210"/>
      <c r="AB1275" s="210"/>
      <c r="AC1275" s="210"/>
      <c r="AD1275" s="210"/>
      <c r="AE1275" s="210"/>
      <c r="AF1275" s="210"/>
      <c r="AG1275" s="210" t="s">
        <v>395</v>
      </c>
      <c r="AH1275" s="210">
        <v>0</v>
      </c>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3" x14ac:dyDescent="0.25">
      <c r="A1276" s="217"/>
      <c r="B1276" s="218"/>
      <c r="C1276" s="265" t="s">
        <v>1371</v>
      </c>
      <c r="D1276" s="257"/>
      <c r="E1276" s="258">
        <v>0.78</v>
      </c>
      <c r="F1276" s="220"/>
      <c r="G1276" s="220"/>
      <c r="H1276" s="220"/>
      <c r="I1276" s="220"/>
      <c r="J1276" s="220"/>
      <c r="K1276" s="220"/>
      <c r="L1276" s="220"/>
      <c r="M1276" s="220"/>
      <c r="N1276" s="219"/>
      <c r="O1276" s="219"/>
      <c r="P1276" s="219"/>
      <c r="Q1276" s="219"/>
      <c r="R1276" s="220"/>
      <c r="S1276" s="220"/>
      <c r="T1276" s="220"/>
      <c r="U1276" s="220"/>
      <c r="V1276" s="220"/>
      <c r="W1276" s="220"/>
      <c r="X1276" s="220"/>
      <c r="Y1276" s="220"/>
      <c r="Z1276" s="210"/>
      <c r="AA1276" s="210"/>
      <c r="AB1276" s="210"/>
      <c r="AC1276" s="210"/>
      <c r="AD1276" s="210"/>
      <c r="AE1276" s="210"/>
      <c r="AF1276" s="210"/>
      <c r="AG1276" s="210" t="s">
        <v>395</v>
      </c>
      <c r="AH1276" s="210">
        <v>0</v>
      </c>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3" x14ac:dyDescent="0.25">
      <c r="A1277" s="217"/>
      <c r="B1277" s="218"/>
      <c r="C1277" s="265" t="s">
        <v>1372</v>
      </c>
      <c r="D1277" s="257"/>
      <c r="E1277" s="258">
        <v>5.8079999999999998</v>
      </c>
      <c r="F1277" s="220"/>
      <c r="G1277" s="220"/>
      <c r="H1277" s="220"/>
      <c r="I1277" s="220"/>
      <c r="J1277" s="220"/>
      <c r="K1277" s="220"/>
      <c r="L1277" s="220"/>
      <c r="M1277" s="220"/>
      <c r="N1277" s="219"/>
      <c r="O1277" s="219"/>
      <c r="P1277" s="219"/>
      <c r="Q1277" s="219"/>
      <c r="R1277" s="220"/>
      <c r="S1277" s="220"/>
      <c r="T1277" s="220"/>
      <c r="U1277" s="220"/>
      <c r="V1277" s="220"/>
      <c r="W1277" s="220"/>
      <c r="X1277" s="220"/>
      <c r="Y1277" s="220"/>
      <c r="Z1277" s="210"/>
      <c r="AA1277" s="210"/>
      <c r="AB1277" s="210"/>
      <c r="AC1277" s="210"/>
      <c r="AD1277" s="210"/>
      <c r="AE1277" s="210"/>
      <c r="AF1277" s="210"/>
      <c r="AG1277" s="210" t="s">
        <v>395</v>
      </c>
      <c r="AH1277" s="210">
        <v>0</v>
      </c>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3" x14ac:dyDescent="0.25">
      <c r="A1278" s="217"/>
      <c r="B1278" s="218"/>
      <c r="C1278" s="265" t="s">
        <v>1373</v>
      </c>
      <c r="D1278" s="257"/>
      <c r="E1278" s="258">
        <v>130.5</v>
      </c>
      <c r="F1278" s="220"/>
      <c r="G1278" s="220"/>
      <c r="H1278" s="220"/>
      <c r="I1278" s="220"/>
      <c r="J1278" s="220"/>
      <c r="K1278" s="220"/>
      <c r="L1278" s="220"/>
      <c r="M1278" s="220"/>
      <c r="N1278" s="219"/>
      <c r="O1278" s="219"/>
      <c r="P1278" s="219"/>
      <c r="Q1278" s="219"/>
      <c r="R1278" s="220"/>
      <c r="S1278" s="220"/>
      <c r="T1278" s="220"/>
      <c r="U1278" s="220"/>
      <c r="V1278" s="220"/>
      <c r="W1278" s="220"/>
      <c r="X1278" s="220"/>
      <c r="Y1278" s="220"/>
      <c r="Z1278" s="210"/>
      <c r="AA1278" s="210"/>
      <c r="AB1278" s="210"/>
      <c r="AC1278" s="210"/>
      <c r="AD1278" s="210"/>
      <c r="AE1278" s="210"/>
      <c r="AF1278" s="210"/>
      <c r="AG1278" s="210" t="s">
        <v>395</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3" x14ac:dyDescent="0.25">
      <c r="A1279" s="217"/>
      <c r="B1279" s="218"/>
      <c r="C1279" s="265" t="s">
        <v>1374</v>
      </c>
      <c r="D1279" s="257"/>
      <c r="E1279" s="258">
        <v>18.7</v>
      </c>
      <c r="F1279" s="220"/>
      <c r="G1279" s="220"/>
      <c r="H1279" s="220"/>
      <c r="I1279" s="220"/>
      <c r="J1279" s="220"/>
      <c r="K1279" s="220"/>
      <c r="L1279" s="220"/>
      <c r="M1279" s="220"/>
      <c r="N1279" s="219"/>
      <c r="O1279" s="219"/>
      <c r="P1279" s="219"/>
      <c r="Q1279" s="219"/>
      <c r="R1279" s="220"/>
      <c r="S1279" s="220"/>
      <c r="T1279" s="220"/>
      <c r="U1279" s="220"/>
      <c r="V1279" s="220"/>
      <c r="W1279" s="220"/>
      <c r="X1279" s="220"/>
      <c r="Y1279" s="220"/>
      <c r="Z1279" s="210"/>
      <c r="AA1279" s="210"/>
      <c r="AB1279" s="210"/>
      <c r="AC1279" s="210"/>
      <c r="AD1279" s="210"/>
      <c r="AE1279" s="210"/>
      <c r="AF1279" s="210"/>
      <c r="AG1279" s="210" t="s">
        <v>395</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3" x14ac:dyDescent="0.25">
      <c r="A1280" s="217"/>
      <c r="B1280" s="218"/>
      <c r="C1280" s="265" t="s">
        <v>1375</v>
      </c>
      <c r="D1280" s="257"/>
      <c r="E1280" s="258">
        <v>14.4</v>
      </c>
      <c r="F1280" s="220"/>
      <c r="G1280" s="220"/>
      <c r="H1280" s="220"/>
      <c r="I1280" s="220"/>
      <c r="J1280" s="220"/>
      <c r="K1280" s="220"/>
      <c r="L1280" s="220"/>
      <c r="M1280" s="220"/>
      <c r="N1280" s="219"/>
      <c r="O1280" s="219"/>
      <c r="P1280" s="219"/>
      <c r="Q1280" s="219"/>
      <c r="R1280" s="220"/>
      <c r="S1280" s="220"/>
      <c r="T1280" s="220"/>
      <c r="U1280" s="220"/>
      <c r="V1280" s="220"/>
      <c r="W1280" s="220"/>
      <c r="X1280" s="220"/>
      <c r="Y1280" s="220"/>
      <c r="Z1280" s="210"/>
      <c r="AA1280" s="210"/>
      <c r="AB1280" s="210"/>
      <c r="AC1280" s="210"/>
      <c r="AD1280" s="210"/>
      <c r="AE1280" s="210"/>
      <c r="AF1280" s="210"/>
      <c r="AG1280" s="210" t="s">
        <v>395</v>
      </c>
      <c r="AH1280" s="210">
        <v>0</v>
      </c>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3" x14ac:dyDescent="0.25">
      <c r="A1281" s="217"/>
      <c r="B1281" s="218"/>
      <c r="C1281" s="265" t="s">
        <v>1376</v>
      </c>
      <c r="D1281" s="257"/>
      <c r="E1281" s="258">
        <v>20.21</v>
      </c>
      <c r="F1281" s="220"/>
      <c r="G1281" s="220"/>
      <c r="H1281" s="220"/>
      <c r="I1281" s="220"/>
      <c r="J1281" s="220"/>
      <c r="K1281" s="220"/>
      <c r="L1281" s="220"/>
      <c r="M1281" s="220"/>
      <c r="N1281" s="219"/>
      <c r="O1281" s="219"/>
      <c r="P1281" s="219"/>
      <c r="Q1281" s="219"/>
      <c r="R1281" s="220"/>
      <c r="S1281" s="220"/>
      <c r="T1281" s="220"/>
      <c r="U1281" s="220"/>
      <c r="V1281" s="220"/>
      <c r="W1281" s="220"/>
      <c r="X1281" s="220"/>
      <c r="Y1281" s="220"/>
      <c r="Z1281" s="210"/>
      <c r="AA1281" s="210"/>
      <c r="AB1281" s="210"/>
      <c r="AC1281" s="210"/>
      <c r="AD1281" s="210"/>
      <c r="AE1281" s="210"/>
      <c r="AF1281" s="210"/>
      <c r="AG1281" s="210" t="s">
        <v>395</v>
      </c>
      <c r="AH1281" s="210">
        <v>0</v>
      </c>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3" x14ac:dyDescent="0.25">
      <c r="A1282" s="217"/>
      <c r="B1282" s="218"/>
      <c r="C1282" s="265" t="s">
        <v>572</v>
      </c>
      <c r="D1282" s="257"/>
      <c r="E1282" s="258">
        <v>-1.8</v>
      </c>
      <c r="F1282" s="220"/>
      <c r="G1282" s="220"/>
      <c r="H1282" s="220"/>
      <c r="I1282" s="220"/>
      <c r="J1282" s="220"/>
      <c r="K1282" s="220"/>
      <c r="L1282" s="220"/>
      <c r="M1282" s="220"/>
      <c r="N1282" s="219"/>
      <c r="O1282" s="219"/>
      <c r="P1282" s="219"/>
      <c r="Q1282" s="219"/>
      <c r="R1282" s="220"/>
      <c r="S1282" s="220"/>
      <c r="T1282" s="220"/>
      <c r="U1282" s="220"/>
      <c r="V1282" s="220"/>
      <c r="W1282" s="220"/>
      <c r="X1282" s="220"/>
      <c r="Y1282" s="220"/>
      <c r="Z1282" s="210"/>
      <c r="AA1282" s="210"/>
      <c r="AB1282" s="210"/>
      <c r="AC1282" s="210"/>
      <c r="AD1282" s="210"/>
      <c r="AE1282" s="210"/>
      <c r="AF1282" s="210"/>
      <c r="AG1282" s="210" t="s">
        <v>395</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3" x14ac:dyDescent="0.25">
      <c r="A1283" s="217"/>
      <c r="B1283" s="218"/>
      <c r="C1283" s="265" t="s">
        <v>1377</v>
      </c>
      <c r="D1283" s="257"/>
      <c r="E1283" s="258">
        <v>4.8600000000000003</v>
      </c>
      <c r="F1283" s="220"/>
      <c r="G1283" s="220"/>
      <c r="H1283" s="220"/>
      <c r="I1283" s="220"/>
      <c r="J1283" s="220"/>
      <c r="K1283" s="220"/>
      <c r="L1283" s="220"/>
      <c r="M1283" s="220"/>
      <c r="N1283" s="219"/>
      <c r="O1283" s="219"/>
      <c r="P1283" s="219"/>
      <c r="Q1283" s="219"/>
      <c r="R1283" s="220"/>
      <c r="S1283" s="220"/>
      <c r="T1283" s="220"/>
      <c r="U1283" s="220"/>
      <c r="V1283" s="220"/>
      <c r="W1283" s="220"/>
      <c r="X1283" s="220"/>
      <c r="Y1283" s="220"/>
      <c r="Z1283" s="210"/>
      <c r="AA1283" s="210"/>
      <c r="AB1283" s="210"/>
      <c r="AC1283" s="210"/>
      <c r="AD1283" s="210"/>
      <c r="AE1283" s="210"/>
      <c r="AF1283" s="210"/>
      <c r="AG1283" s="210" t="s">
        <v>395</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3" x14ac:dyDescent="0.25">
      <c r="A1284" s="217"/>
      <c r="B1284" s="218"/>
      <c r="C1284" s="265" t="s">
        <v>1378</v>
      </c>
      <c r="D1284" s="257"/>
      <c r="E1284" s="258">
        <v>6.0720000000000001</v>
      </c>
      <c r="F1284" s="220"/>
      <c r="G1284" s="220"/>
      <c r="H1284" s="220"/>
      <c r="I1284" s="220"/>
      <c r="J1284" s="220"/>
      <c r="K1284" s="220"/>
      <c r="L1284" s="220"/>
      <c r="M1284" s="220"/>
      <c r="N1284" s="219"/>
      <c r="O1284" s="219"/>
      <c r="P1284" s="219"/>
      <c r="Q1284" s="219"/>
      <c r="R1284" s="220"/>
      <c r="S1284" s="220"/>
      <c r="T1284" s="220"/>
      <c r="U1284" s="220"/>
      <c r="V1284" s="220"/>
      <c r="W1284" s="220"/>
      <c r="X1284" s="220"/>
      <c r="Y1284" s="220"/>
      <c r="Z1284" s="210"/>
      <c r="AA1284" s="210"/>
      <c r="AB1284" s="210"/>
      <c r="AC1284" s="210"/>
      <c r="AD1284" s="210"/>
      <c r="AE1284" s="210"/>
      <c r="AF1284" s="210"/>
      <c r="AG1284" s="210" t="s">
        <v>395</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3" x14ac:dyDescent="0.25">
      <c r="A1285" s="217"/>
      <c r="B1285" s="218"/>
      <c r="C1285" s="265" t="s">
        <v>1379</v>
      </c>
      <c r="D1285" s="257"/>
      <c r="E1285" s="258">
        <v>3.8250000000000002</v>
      </c>
      <c r="F1285" s="220"/>
      <c r="G1285" s="220"/>
      <c r="H1285" s="220"/>
      <c r="I1285" s="220"/>
      <c r="J1285" s="220"/>
      <c r="K1285" s="220"/>
      <c r="L1285" s="220"/>
      <c r="M1285" s="220"/>
      <c r="N1285" s="219"/>
      <c r="O1285" s="219"/>
      <c r="P1285" s="219"/>
      <c r="Q1285" s="219"/>
      <c r="R1285" s="220"/>
      <c r="S1285" s="220"/>
      <c r="T1285" s="220"/>
      <c r="U1285" s="220"/>
      <c r="V1285" s="220"/>
      <c r="W1285" s="220"/>
      <c r="X1285" s="220"/>
      <c r="Y1285" s="220"/>
      <c r="Z1285" s="210"/>
      <c r="AA1285" s="210"/>
      <c r="AB1285" s="210"/>
      <c r="AC1285" s="210"/>
      <c r="AD1285" s="210"/>
      <c r="AE1285" s="210"/>
      <c r="AF1285" s="210"/>
      <c r="AG1285" s="210" t="s">
        <v>395</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3" x14ac:dyDescent="0.25">
      <c r="A1286" s="217"/>
      <c r="B1286" s="218"/>
      <c r="C1286" s="265" t="s">
        <v>1380</v>
      </c>
      <c r="D1286" s="257"/>
      <c r="E1286" s="258">
        <v>2.52</v>
      </c>
      <c r="F1286" s="220"/>
      <c r="G1286" s="220"/>
      <c r="H1286" s="220"/>
      <c r="I1286" s="220"/>
      <c r="J1286" s="220"/>
      <c r="K1286" s="220"/>
      <c r="L1286" s="220"/>
      <c r="M1286" s="220"/>
      <c r="N1286" s="219"/>
      <c r="O1286" s="219"/>
      <c r="P1286" s="219"/>
      <c r="Q1286" s="219"/>
      <c r="R1286" s="220"/>
      <c r="S1286" s="220"/>
      <c r="T1286" s="220"/>
      <c r="U1286" s="220"/>
      <c r="V1286" s="220"/>
      <c r="W1286" s="220"/>
      <c r="X1286" s="220"/>
      <c r="Y1286" s="220"/>
      <c r="Z1286" s="210"/>
      <c r="AA1286" s="210"/>
      <c r="AB1286" s="210"/>
      <c r="AC1286" s="210"/>
      <c r="AD1286" s="210"/>
      <c r="AE1286" s="210"/>
      <c r="AF1286" s="210"/>
      <c r="AG1286" s="210" t="s">
        <v>395</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3" x14ac:dyDescent="0.25">
      <c r="A1287" s="217"/>
      <c r="B1287" s="218"/>
      <c r="C1287" s="265" t="s">
        <v>1381</v>
      </c>
      <c r="D1287" s="257"/>
      <c r="E1287" s="258">
        <v>2.7</v>
      </c>
      <c r="F1287" s="220"/>
      <c r="G1287" s="220"/>
      <c r="H1287" s="220"/>
      <c r="I1287" s="220"/>
      <c r="J1287" s="220"/>
      <c r="K1287" s="220"/>
      <c r="L1287" s="220"/>
      <c r="M1287" s="220"/>
      <c r="N1287" s="219"/>
      <c r="O1287" s="219"/>
      <c r="P1287" s="219"/>
      <c r="Q1287" s="219"/>
      <c r="R1287" s="220"/>
      <c r="S1287" s="220"/>
      <c r="T1287" s="220"/>
      <c r="U1287" s="220"/>
      <c r="V1287" s="220"/>
      <c r="W1287" s="220"/>
      <c r="X1287" s="220"/>
      <c r="Y1287" s="220"/>
      <c r="Z1287" s="210"/>
      <c r="AA1287" s="210"/>
      <c r="AB1287" s="210"/>
      <c r="AC1287" s="210"/>
      <c r="AD1287" s="210"/>
      <c r="AE1287" s="210"/>
      <c r="AF1287" s="210"/>
      <c r="AG1287" s="210" t="s">
        <v>395</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3" x14ac:dyDescent="0.25">
      <c r="A1288" s="217"/>
      <c r="B1288" s="218"/>
      <c r="C1288" s="265" t="s">
        <v>1382</v>
      </c>
      <c r="D1288" s="257"/>
      <c r="E1288" s="258">
        <v>17.7</v>
      </c>
      <c r="F1288" s="220"/>
      <c r="G1288" s="220"/>
      <c r="H1288" s="220"/>
      <c r="I1288" s="220"/>
      <c r="J1288" s="220"/>
      <c r="K1288" s="220"/>
      <c r="L1288" s="220"/>
      <c r="M1288" s="220"/>
      <c r="N1288" s="219"/>
      <c r="O1288" s="219"/>
      <c r="P1288" s="219"/>
      <c r="Q1288" s="219"/>
      <c r="R1288" s="220"/>
      <c r="S1288" s="220"/>
      <c r="T1288" s="220"/>
      <c r="U1288" s="220"/>
      <c r="V1288" s="220"/>
      <c r="W1288" s="220"/>
      <c r="X1288" s="220"/>
      <c r="Y1288" s="220"/>
      <c r="Z1288" s="210"/>
      <c r="AA1288" s="210"/>
      <c r="AB1288" s="210"/>
      <c r="AC1288" s="210"/>
      <c r="AD1288" s="210"/>
      <c r="AE1288" s="210"/>
      <c r="AF1288" s="210"/>
      <c r="AG1288" s="210" t="s">
        <v>395</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3" x14ac:dyDescent="0.25">
      <c r="A1289" s="217"/>
      <c r="B1289" s="218"/>
      <c r="C1289" s="265" t="s">
        <v>1383</v>
      </c>
      <c r="D1289" s="257"/>
      <c r="E1289" s="258">
        <v>14.2</v>
      </c>
      <c r="F1289" s="220"/>
      <c r="G1289" s="220"/>
      <c r="H1289" s="220"/>
      <c r="I1289" s="220"/>
      <c r="J1289" s="220"/>
      <c r="K1289" s="220"/>
      <c r="L1289" s="220"/>
      <c r="M1289" s="220"/>
      <c r="N1289" s="219"/>
      <c r="O1289" s="219"/>
      <c r="P1289" s="219"/>
      <c r="Q1289" s="219"/>
      <c r="R1289" s="220"/>
      <c r="S1289" s="220"/>
      <c r="T1289" s="220"/>
      <c r="U1289" s="220"/>
      <c r="V1289" s="220"/>
      <c r="W1289" s="220"/>
      <c r="X1289" s="220"/>
      <c r="Y1289" s="220"/>
      <c r="Z1289" s="210"/>
      <c r="AA1289" s="210"/>
      <c r="AB1289" s="210"/>
      <c r="AC1289" s="210"/>
      <c r="AD1289" s="210"/>
      <c r="AE1289" s="210"/>
      <c r="AF1289" s="210"/>
      <c r="AG1289" s="210" t="s">
        <v>395</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3" x14ac:dyDescent="0.25">
      <c r="A1290" s="217"/>
      <c r="B1290" s="218"/>
      <c r="C1290" s="265" t="s">
        <v>1384</v>
      </c>
      <c r="D1290" s="257"/>
      <c r="E1290" s="258">
        <v>21.2</v>
      </c>
      <c r="F1290" s="220"/>
      <c r="G1290" s="220"/>
      <c r="H1290" s="220"/>
      <c r="I1290" s="220"/>
      <c r="J1290" s="220"/>
      <c r="K1290" s="220"/>
      <c r="L1290" s="220"/>
      <c r="M1290" s="220"/>
      <c r="N1290" s="219"/>
      <c r="O1290" s="219"/>
      <c r="P1290" s="219"/>
      <c r="Q1290" s="219"/>
      <c r="R1290" s="220"/>
      <c r="S1290" s="220"/>
      <c r="T1290" s="220"/>
      <c r="U1290" s="220"/>
      <c r="V1290" s="220"/>
      <c r="W1290" s="220"/>
      <c r="X1290" s="220"/>
      <c r="Y1290" s="220"/>
      <c r="Z1290" s="210"/>
      <c r="AA1290" s="210"/>
      <c r="AB1290" s="210"/>
      <c r="AC1290" s="210"/>
      <c r="AD1290" s="210"/>
      <c r="AE1290" s="210"/>
      <c r="AF1290" s="210"/>
      <c r="AG1290" s="210" t="s">
        <v>395</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ht="20.399999999999999" outlineLevel="1" x14ac:dyDescent="0.25">
      <c r="A1291" s="242">
        <v>208</v>
      </c>
      <c r="B1291" s="243" t="s">
        <v>1385</v>
      </c>
      <c r="C1291" s="253" t="s">
        <v>1386</v>
      </c>
      <c r="D1291" s="244" t="s">
        <v>389</v>
      </c>
      <c r="E1291" s="245">
        <v>3.7</v>
      </c>
      <c r="F1291" s="246"/>
      <c r="G1291" s="247">
        <f>ROUND(E1291*F1291,2)</f>
        <v>0</v>
      </c>
      <c r="H1291" s="246"/>
      <c r="I1291" s="247">
        <f>ROUND(E1291*H1291,2)</f>
        <v>0</v>
      </c>
      <c r="J1291" s="246"/>
      <c r="K1291" s="247">
        <f>ROUND(E1291*J1291,2)</f>
        <v>0</v>
      </c>
      <c r="L1291" s="247">
        <v>12</v>
      </c>
      <c r="M1291" s="247">
        <f>G1291*(1+L1291/100)</f>
        <v>0</v>
      </c>
      <c r="N1291" s="245">
        <v>0</v>
      </c>
      <c r="O1291" s="245">
        <f>ROUND(E1291*N1291,2)</f>
        <v>0</v>
      </c>
      <c r="P1291" s="245">
        <v>0</v>
      </c>
      <c r="Q1291" s="245">
        <f>ROUND(E1291*P1291,2)</f>
        <v>0</v>
      </c>
      <c r="R1291" s="247" t="s">
        <v>1204</v>
      </c>
      <c r="S1291" s="247" t="s">
        <v>292</v>
      </c>
      <c r="T1291" s="248" t="s">
        <v>439</v>
      </c>
      <c r="U1291" s="220">
        <v>0.49</v>
      </c>
      <c r="V1291" s="220">
        <f>ROUND(E1291*U1291,2)</f>
        <v>1.81</v>
      </c>
      <c r="W1291" s="220"/>
      <c r="X1291" s="220" t="s">
        <v>326</v>
      </c>
      <c r="Y1291" s="220" t="s">
        <v>295</v>
      </c>
      <c r="Z1291" s="210"/>
      <c r="AA1291" s="210"/>
      <c r="AB1291" s="210"/>
      <c r="AC1291" s="210"/>
      <c r="AD1291" s="210"/>
      <c r="AE1291" s="210"/>
      <c r="AF1291" s="210"/>
      <c r="AG1291" s="210" t="s">
        <v>692</v>
      </c>
      <c r="AH1291" s="210"/>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1" x14ac:dyDescent="0.25">
      <c r="A1292" s="242">
        <v>209</v>
      </c>
      <c r="B1292" s="243" t="s">
        <v>1387</v>
      </c>
      <c r="C1292" s="253" t="s">
        <v>1388</v>
      </c>
      <c r="D1292" s="244" t="s">
        <v>437</v>
      </c>
      <c r="E1292" s="245">
        <v>60</v>
      </c>
      <c r="F1292" s="246"/>
      <c r="G1292" s="247">
        <f>ROUND(E1292*F1292,2)</f>
        <v>0</v>
      </c>
      <c r="H1292" s="246"/>
      <c r="I1292" s="247">
        <f>ROUND(E1292*H1292,2)</f>
        <v>0</v>
      </c>
      <c r="J1292" s="246"/>
      <c r="K1292" s="247">
        <f>ROUND(E1292*J1292,2)</f>
        <v>0</v>
      </c>
      <c r="L1292" s="247">
        <v>12</v>
      </c>
      <c r="M1292" s="247">
        <f>G1292*(1+L1292/100)</f>
        <v>0</v>
      </c>
      <c r="N1292" s="245">
        <v>0</v>
      </c>
      <c r="O1292" s="245">
        <f>ROUND(E1292*N1292,2)</f>
        <v>0</v>
      </c>
      <c r="P1292" s="245">
        <v>0</v>
      </c>
      <c r="Q1292" s="245">
        <f>ROUND(E1292*P1292,2)</f>
        <v>0</v>
      </c>
      <c r="R1292" s="247" t="s">
        <v>1204</v>
      </c>
      <c r="S1292" s="247" t="s">
        <v>292</v>
      </c>
      <c r="T1292" s="248" t="s">
        <v>439</v>
      </c>
      <c r="U1292" s="220">
        <v>0.1</v>
      </c>
      <c r="V1292" s="220">
        <f>ROUND(E1292*U1292,2)</f>
        <v>6</v>
      </c>
      <c r="W1292" s="220"/>
      <c r="X1292" s="220" t="s">
        <v>326</v>
      </c>
      <c r="Y1292" s="220" t="s">
        <v>295</v>
      </c>
      <c r="Z1292" s="210"/>
      <c r="AA1292" s="210"/>
      <c r="AB1292" s="210"/>
      <c r="AC1292" s="210"/>
      <c r="AD1292" s="210"/>
      <c r="AE1292" s="210"/>
      <c r="AF1292" s="210"/>
      <c r="AG1292" s="210" t="s">
        <v>692</v>
      </c>
      <c r="AH1292" s="210"/>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1" x14ac:dyDescent="0.25">
      <c r="A1293" s="242">
        <v>210</v>
      </c>
      <c r="B1293" s="243" t="s">
        <v>1389</v>
      </c>
      <c r="C1293" s="253" t="s">
        <v>1390</v>
      </c>
      <c r="D1293" s="244" t="s">
        <v>437</v>
      </c>
      <c r="E1293" s="245">
        <v>40</v>
      </c>
      <c r="F1293" s="246"/>
      <c r="G1293" s="247">
        <f>ROUND(E1293*F1293,2)</f>
        <v>0</v>
      </c>
      <c r="H1293" s="246"/>
      <c r="I1293" s="247">
        <f>ROUND(E1293*H1293,2)</f>
        <v>0</v>
      </c>
      <c r="J1293" s="246"/>
      <c r="K1293" s="247">
        <f>ROUND(E1293*J1293,2)</f>
        <v>0</v>
      </c>
      <c r="L1293" s="247">
        <v>12</v>
      </c>
      <c r="M1293" s="247">
        <f>G1293*(1+L1293/100)</f>
        <v>0</v>
      </c>
      <c r="N1293" s="245">
        <v>0</v>
      </c>
      <c r="O1293" s="245">
        <f>ROUND(E1293*N1293,2)</f>
        <v>0</v>
      </c>
      <c r="P1293" s="245">
        <v>0</v>
      </c>
      <c r="Q1293" s="245">
        <f>ROUND(E1293*P1293,2)</f>
        <v>0</v>
      </c>
      <c r="R1293" s="247" t="s">
        <v>1204</v>
      </c>
      <c r="S1293" s="247" t="s">
        <v>292</v>
      </c>
      <c r="T1293" s="248" t="s">
        <v>439</v>
      </c>
      <c r="U1293" s="220">
        <v>0.11</v>
      </c>
      <c r="V1293" s="220">
        <f>ROUND(E1293*U1293,2)</f>
        <v>4.4000000000000004</v>
      </c>
      <c r="W1293" s="220"/>
      <c r="X1293" s="220" t="s">
        <v>326</v>
      </c>
      <c r="Y1293" s="220" t="s">
        <v>295</v>
      </c>
      <c r="Z1293" s="210"/>
      <c r="AA1293" s="210"/>
      <c r="AB1293" s="210"/>
      <c r="AC1293" s="210"/>
      <c r="AD1293" s="210"/>
      <c r="AE1293" s="210"/>
      <c r="AF1293" s="210"/>
      <c r="AG1293" s="210" t="s">
        <v>692</v>
      </c>
      <c r="AH1293" s="210"/>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1" x14ac:dyDescent="0.25">
      <c r="A1294" s="232">
        <v>211</v>
      </c>
      <c r="B1294" s="233" t="s">
        <v>1391</v>
      </c>
      <c r="C1294" s="250" t="s">
        <v>1392</v>
      </c>
      <c r="D1294" s="234" t="s">
        <v>389</v>
      </c>
      <c r="E1294" s="235">
        <v>3.7</v>
      </c>
      <c r="F1294" s="236"/>
      <c r="G1294" s="237">
        <f>ROUND(E1294*F1294,2)</f>
        <v>0</v>
      </c>
      <c r="H1294" s="236"/>
      <c r="I1294" s="237">
        <f>ROUND(E1294*H1294,2)</f>
        <v>0</v>
      </c>
      <c r="J1294" s="236"/>
      <c r="K1294" s="237">
        <f>ROUND(E1294*J1294,2)</f>
        <v>0</v>
      </c>
      <c r="L1294" s="237">
        <v>12</v>
      </c>
      <c r="M1294" s="237">
        <f>G1294*(1+L1294/100)</f>
        <v>0</v>
      </c>
      <c r="N1294" s="235">
        <v>0</v>
      </c>
      <c r="O1294" s="235">
        <f>ROUND(E1294*N1294,2)</f>
        <v>0</v>
      </c>
      <c r="P1294" s="235">
        <v>0</v>
      </c>
      <c r="Q1294" s="235">
        <f>ROUND(E1294*P1294,2)</f>
        <v>0</v>
      </c>
      <c r="R1294" s="237" t="s">
        <v>1204</v>
      </c>
      <c r="S1294" s="237" t="s">
        <v>292</v>
      </c>
      <c r="T1294" s="238" t="s">
        <v>439</v>
      </c>
      <c r="U1294" s="220">
        <v>0.13</v>
      </c>
      <c r="V1294" s="220">
        <f>ROUND(E1294*U1294,2)</f>
        <v>0.48</v>
      </c>
      <c r="W1294" s="220"/>
      <c r="X1294" s="220" t="s">
        <v>326</v>
      </c>
      <c r="Y1294" s="220" t="s">
        <v>295</v>
      </c>
      <c r="Z1294" s="210"/>
      <c r="AA1294" s="210"/>
      <c r="AB1294" s="210"/>
      <c r="AC1294" s="210"/>
      <c r="AD1294" s="210"/>
      <c r="AE1294" s="210"/>
      <c r="AF1294" s="210"/>
      <c r="AG1294" s="210" t="s">
        <v>692</v>
      </c>
      <c r="AH1294" s="210"/>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2" x14ac:dyDescent="0.25">
      <c r="A1295" s="217"/>
      <c r="B1295" s="218"/>
      <c r="C1295" s="265" t="s">
        <v>1393</v>
      </c>
      <c r="D1295" s="257"/>
      <c r="E1295" s="258">
        <v>3.7</v>
      </c>
      <c r="F1295" s="220"/>
      <c r="G1295" s="220"/>
      <c r="H1295" s="220"/>
      <c r="I1295" s="220"/>
      <c r="J1295" s="220"/>
      <c r="K1295" s="220"/>
      <c r="L1295" s="220"/>
      <c r="M1295" s="220"/>
      <c r="N1295" s="219"/>
      <c r="O1295" s="219"/>
      <c r="P1295" s="219"/>
      <c r="Q1295" s="219"/>
      <c r="R1295" s="220"/>
      <c r="S1295" s="220"/>
      <c r="T1295" s="220"/>
      <c r="U1295" s="220"/>
      <c r="V1295" s="220"/>
      <c r="W1295" s="220"/>
      <c r="X1295" s="220"/>
      <c r="Y1295" s="220"/>
      <c r="Z1295" s="210"/>
      <c r="AA1295" s="210"/>
      <c r="AB1295" s="210"/>
      <c r="AC1295" s="210"/>
      <c r="AD1295" s="210"/>
      <c r="AE1295" s="210"/>
      <c r="AF1295" s="210"/>
      <c r="AG1295" s="210" t="s">
        <v>395</v>
      </c>
      <c r="AH1295" s="210">
        <v>0</v>
      </c>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ht="20.399999999999999" outlineLevel="1" x14ac:dyDescent="0.25">
      <c r="A1296" s="232">
        <v>212</v>
      </c>
      <c r="B1296" s="233" t="s">
        <v>1394</v>
      </c>
      <c r="C1296" s="250" t="s">
        <v>1395</v>
      </c>
      <c r="D1296" s="234" t="s">
        <v>407</v>
      </c>
      <c r="E1296" s="235">
        <v>278.685</v>
      </c>
      <c r="F1296" s="236"/>
      <c r="G1296" s="237">
        <f>ROUND(E1296*F1296,2)</f>
        <v>0</v>
      </c>
      <c r="H1296" s="236"/>
      <c r="I1296" s="237">
        <f>ROUND(E1296*H1296,2)</f>
        <v>0</v>
      </c>
      <c r="J1296" s="236"/>
      <c r="K1296" s="237">
        <f>ROUND(E1296*J1296,2)</f>
        <v>0</v>
      </c>
      <c r="L1296" s="237">
        <v>12</v>
      </c>
      <c r="M1296" s="237">
        <f>G1296*(1+L1296/100)</f>
        <v>0</v>
      </c>
      <c r="N1296" s="235">
        <v>6.0800000000000003E-3</v>
      </c>
      <c r="O1296" s="235">
        <f>ROUND(E1296*N1296,2)</f>
        <v>1.69</v>
      </c>
      <c r="P1296" s="235">
        <v>0</v>
      </c>
      <c r="Q1296" s="235">
        <f>ROUND(E1296*P1296,2)</f>
        <v>0</v>
      </c>
      <c r="R1296" s="237" t="s">
        <v>1204</v>
      </c>
      <c r="S1296" s="237" t="s">
        <v>292</v>
      </c>
      <c r="T1296" s="238" t="s">
        <v>439</v>
      </c>
      <c r="U1296" s="220">
        <v>2.258</v>
      </c>
      <c r="V1296" s="220">
        <f>ROUND(E1296*U1296,2)</f>
        <v>629.27</v>
      </c>
      <c r="W1296" s="220"/>
      <c r="X1296" s="220" t="s">
        <v>326</v>
      </c>
      <c r="Y1296" s="220" t="s">
        <v>295</v>
      </c>
      <c r="Z1296" s="210"/>
      <c r="AA1296" s="210"/>
      <c r="AB1296" s="210"/>
      <c r="AC1296" s="210"/>
      <c r="AD1296" s="210"/>
      <c r="AE1296" s="210"/>
      <c r="AF1296" s="210"/>
      <c r="AG1296" s="210" t="s">
        <v>692</v>
      </c>
      <c r="AH1296" s="210"/>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2" x14ac:dyDescent="0.25">
      <c r="A1297" s="217"/>
      <c r="B1297" s="218"/>
      <c r="C1297" s="265" t="s">
        <v>1370</v>
      </c>
      <c r="D1297" s="257"/>
      <c r="E1297" s="258">
        <v>19.035</v>
      </c>
      <c r="F1297" s="220"/>
      <c r="G1297" s="220"/>
      <c r="H1297" s="220"/>
      <c r="I1297" s="220"/>
      <c r="J1297" s="220"/>
      <c r="K1297" s="220"/>
      <c r="L1297" s="220"/>
      <c r="M1297" s="220"/>
      <c r="N1297" s="219"/>
      <c r="O1297" s="219"/>
      <c r="P1297" s="219"/>
      <c r="Q1297" s="219"/>
      <c r="R1297" s="220"/>
      <c r="S1297" s="220"/>
      <c r="T1297" s="220"/>
      <c r="U1297" s="220"/>
      <c r="V1297" s="220"/>
      <c r="W1297" s="220"/>
      <c r="X1297" s="220"/>
      <c r="Y1297" s="220"/>
      <c r="Z1297" s="210"/>
      <c r="AA1297" s="210"/>
      <c r="AB1297" s="210"/>
      <c r="AC1297" s="210"/>
      <c r="AD1297" s="210"/>
      <c r="AE1297" s="210"/>
      <c r="AF1297" s="210"/>
      <c r="AG1297" s="210" t="s">
        <v>395</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3" x14ac:dyDescent="0.25">
      <c r="A1298" s="217"/>
      <c r="B1298" s="218"/>
      <c r="C1298" s="265" t="s">
        <v>484</v>
      </c>
      <c r="D1298" s="257"/>
      <c r="E1298" s="258">
        <v>-2.0249999999999999</v>
      </c>
      <c r="F1298" s="220"/>
      <c r="G1298" s="220"/>
      <c r="H1298" s="220"/>
      <c r="I1298" s="220"/>
      <c r="J1298" s="220"/>
      <c r="K1298" s="220"/>
      <c r="L1298" s="220"/>
      <c r="M1298" s="220"/>
      <c r="N1298" s="219"/>
      <c r="O1298" s="219"/>
      <c r="P1298" s="219"/>
      <c r="Q1298" s="219"/>
      <c r="R1298" s="220"/>
      <c r="S1298" s="220"/>
      <c r="T1298" s="220"/>
      <c r="U1298" s="220"/>
      <c r="V1298" s="220"/>
      <c r="W1298" s="220"/>
      <c r="X1298" s="220"/>
      <c r="Y1298" s="220"/>
      <c r="Z1298" s="210"/>
      <c r="AA1298" s="210"/>
      <c r="AB1298" s="210"/>
      <c r="AC1298" s="210"/>
      <c r="AD1298" s="210"/>
      <c r="AE1298" s="210"/>
      <c r="AF1298" s="210"/>
      <c r="AG1298" s="210" t="s">
        <v>395</v>
      </c>
      <c r="AH1298" s="210">
        <v>0</v>
      </c>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3" x14ac:dyDescent="0.25">
      <c r="A1299" s="217"/>
      <c r="B1299" s="218"/>
      <c r="C1299" s="265" t="s">
        <v>1371</v>
      </c>
      <c r="D1299" s="257"/>
      <c r="E1299" s="258">
        <v>0.78</v>
      </c>
      <c r="F1299" s="220"/>
      <c r="G1299" s="220"/>
      <c r="H1299" s="220"/>
      <c r="I1299" s="220"/>
      <c r="J1299" s="220"/>
      <c r="K1299" s="220"/>
      <c r="L1299" s="220"/>
      <c r="M1299" s="220"/>
      <c r="N1299" s="219"/>
      <c r="O1299" s="219"/>
      <c r="P1299" s="219"/>
      <c r="Q1299" s="219"/>
      <c r="R1299" s="220"/>
      <c r="S1299" s="220"/>
      <c r="T1299" s="220"/>
      <c r="U1299" s="220"/>
      <c r="V1299" s="220"/>
      <c r="W1299" s="220"/>
      <c r="X1299" s="220"/>
      <c r="Y1299" s="220"/>
      <c r="Z1299" s="210"/>
      <c r="AA1299" s="210"/>
      <c r="AB1299" s="210"/>
      <c r="AC1299" s="210"/>
      <c r="AD1299" s="210"/>
      <c r="AE1299" s="210"/>
      <c r="AF1299" s="210"/>
      <c r="AG1299" s="210" t="s">
        <v>395</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3" x14ac:dyDescent="0.25">
      <c r="A1300" s="217"/>
      <c r="B1300" s="218"/>
      <c r="C1300" s="265" t="s">
        <v>1372</v>
      </c>
      <c r="D1300" s="257"/>
      <c r="E1300" s="258">
        <v>5.8079999999999998</v>
      </c>
      <c r="F1300" s="220"/>
      <c r="G1300" s="220"/>
      <c r="H1300" s="220"/>
      <c r="I1300" s="220"/>
      <c r="J1300" s="220"/>
      <c r="K1300" s="220"/>
      <c r="L1300" s="220"/>
      <c r="M1300" s="220"/>
      <c r="N1300" s="219"/>
      <c r="O1300" s="219"/>
      <c r="P1300" s="219"/>
      <c r="Q1300" s="219"/>
      <c r="R1300" s="220"/>
      <c r="S1300" s="220"/>
      <c r="T1300" s="220"/>
      <c r="U1300" s="220"/>
      <c r="V1300" s="220"/>
      <c r="W1300" s="220"/>
      <c r="X1300" s="220"/>
      <c r="Y1300" s="220"/>
      <c r="Z1300" s="210"/>
      <c r="AA1300" s="210"/>
      <c r="AB1300" s="210"/>
      <c r="AC1300" s="210"/>
      <c r="AD1300" s="210"/>
      <c r="AE1300" s="210"/>
      <c r="AF1300" s="210"/>
      <c r="AG1300" s="210" t="s">
        <v>395</v>
      </c>
      <c r="AH1300" s="210">
        <v>0</v>
      </c>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3" x14ac:dyDescent="0.25">
      <c r="A1301" s="217"/>
      <c r="B1301" s="218"/>
      <c r="C1301" s="265" t="s">
        <v>1373</v>
      </c>
      <c r="D1301" s="257"/>
      <c r="E1301" s="258">
        <v>130.5</v>
      </c>
      <c r="F1301" s="220"/>
      <c r="G1301" s="220"/>
      <c r="H1301" s="220"/>
      <c r="I1301" s="220"/>
      <c r="J1301" s="220"/>
      <c r="K1301" s="220"/>
      <c r="L1301" s="220"/>
      <c r="M1301" s="220"/>
      <c r="N1301" s="219"/>
      <c r="O1301" s="219"/>
      <c r="P1301" s="219"/>
      <c r="Q1301" s="219"/>
      <c r="R1301" s="220"/>
      <c r="S1301" s="220"/>
      <c r="T1301" s="220"/>
      <c r="U1301" s="220"/>
      <c r="V1301" s="220"/>
      <c r="W1301" s="220"/>
      <c r="X1301" s="220"/>
      <c r="Y1301" s="220"/>
      <c r="Z1301" s="210"/>
      <c r="AA1301" s="210"/>
      <c r="AB1301" s="210"/>
      <c r="AC1301" s="210"/>
      <c r="AD1301" s="210"/>
      <c r="AE1301" s="210"/>
      <c r="AF1301" s="210"/>
      <c r="AG1301" s="210" t="s">
        <v>395</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3" x14ac:dyDescent="0.25">
      <c r="A1302" s="217"/>
      <c r="B1302" s="218"/>
      <c r="C1302" s="265" t="s">
        <v>1374</v>
      </c>
      <c r="D1302" s="257"/>
      <c r="E1302" s="258">
        <v>18.7</v>
      </c>
      <c r="F1302" s="220"/>
      <c r="G1302" s="220"/>
      <c r="H1302" s="220"/>
      <c r="I1302" s="220"/>
      <c r="J1302" s="220"/>
      <c r="K1302" s="220"/>
      <c r="L1302" s="220"/>
      <c r="M1302" s="220"/>
      <c r="N1302" s="219"/>
      <c r="O1302" s="219"/>
      <c r="P1302" s="219"/>
      <c r="Q1302" s="219"/>
      <c r="R1302" s="220"/>
      <c r="S1302" s="220"/>
      <c r="T1302" s="220"/>
      <c r="U1302" s="220"/>
      <c r="V1302" s="220"/>
      <c r="W1302" s="220"/>
      <c r="X1302" s="220"/>
      <c r="Y1302" s="220"/>
      <c r="Z1302" s="210"/>
      <c r="AA1302" s="210"/>
      <c r="AB1302" s="210"/>
      <c r="AC1302" s="210"/>
      <c r="AD1302" s="210"/>
      <c r="AE1302" s="210"/>
      <c r="AF1302" s="210"/>
      <c r="AG1302" s="210" t="s">
        <v>395</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3" x14ac:dyDescent="0.25">
      <c r="A1303" s="217"/>
      <c r="B1303" s="218"/>
      <c r="C1303" s="265" t="s">
        <v>1375</v>
      </c>
      <c r="D1303" s="257"/>
      <c r="E1303" s="258">
        <v>14.4</v>
      </c>
      <c r="F1303" s="220"/>
      <c r="G1303" s="220"/>
      <c r="H1303" s="220"/>
      <c r="I1303" s="220"/>
      <c r="J1303" s="220"/>
      <c r="K1303" s="220"/>
      <c r="L1303" s="220"/>
      <c r="M1303" s="220"/>
      <c r="N1303" s="219"/>
      <c r="O1303" s="219"/>
      <c r="P1303" s="219"/>
      <c r="Q1303" s="219"/>
      <c r="R1303" s="220"/>
      <c r="S1303" s="220"/>
      <c r="T1303" s="220"/>
      <c r="U1303" s="220"/>
      <c r="V1303" s="220"/>
      <c r="W1303" s="220"/>
      <c r="X1303" s="220"/>
      <c r="Y1303" s="220"/>
      <c r="Z1303" s="210"/>
      <c r="AA1303" s="210"/>
      <c r="AB1303" s="210"/>
      <c r="AC1303" s="210"/>
      <c r="AD1303" s="210"/>
      <c r="AE1303" s="210"/>
      <c r="AF1303" s="210"/>
      <c r="AG1303" s="210" t="s">
        <v>395</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3" x14ac:dyDescent="0.25">
      <c r="A1304" s="217"/>
      <c r="B1304" s="218"/>
      <c r="C1304" s="265" t="s">
        <v>1376</v>
      </c>
      <c r="D1304" s="257"/>
      <c r="E1304" s="258">
        <v>20.21</v>
      </c>
      <c r="F1304" s="220"/>
      <c r="G1304" s="220"/>
      <c r="H1304" s="220"/>
      <c r="I1304" s="220"/>
      <c r="J1304" s="220"/>
      <c r="K1304" s="220"/>
      <c r="L1304" s="220"/>
      <c r="M1304" s="220"/>
      <c r="N1304" s="219"/>
      <c r="O1304" s="219"/>
      <c r="P1304" s="219"/>
      <c r="Q1304" s="219"/>
      <c r="R1304" s="220"/>
      <c r="S1304" s="220"/>
      <c r="T1304" s="220"/>
      <c r="U1304" s="220"/>
      <c r="V1304" s="220"/>
      <c r="W1304" s="220"/>
      <c r="X1304" s="220"/>
      <c r="Y1304" s="220"/>
      <c r="Z1304" s="210"/>
      <c r="AA1304" s="210"/>
      <c r="AB1304" s="210"/>
      <c r="AC1304" s="210"/>
      <c r="AD1304" s="210"/>
      <c r="AE1304" s="210"/>
      <c r="AF1304" s="210"/>
      <c r="AG1304" s="210" t="s">
        <v>395</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3" x14ac:dyDescent="0.25">
      <c r="A1305" s="217"/>
      <c r="B1305" s="218"/>
      <c r="C1305" s="265" t="s">
        <v>572</v>
      </c>
      <c r="D1305" s="257"/>
      <c r="E1305" s="258">
        <v>-1.8</v>
      </c>
      <c r="F1305" s="220"/>
      <c r="G1305" s="220"/>
      <c r="H1305" s="220"/>
      <c r="I1305" s="220"/>
      <c r="J1305" s="220"/>
      <c r="K1305" s="220"/>
      <c r="L1305" s="220"/>
      <c r="M1305" s="220"/>
      <c r="N1305" s="219"/>
      <c r="O1305" s="219"/>
      <c r="P1305" s="219"/>
      <c r="Q1305" s="219"/>
      <c r="R1305" s="220"/>
      <c r="S1305" s="220"/>
      <c r="T1305" s="220"/>
      <c r="U1305" s="220"/>
      <c r="V1305" s="220"/>
      <c r="W1305" s="220"/>
      <c r="X1305" s="220"/>
      <c r="Y1305" s="220"/>
      <c r="Z1305" s="210"/>
      <c r="AA1305" s="210"/>
      <c r="AB1305" s="210"/>
      <c r="AC1305" s="210"/>
      <c r="AD1305" s="210"/>
      <c r="AE1305" s="210"/>
      <c r="AF1305" s="210"/>
      <c r="AG1305" s="210" t="s">
        <v>395</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3" x14ac:dyDescent="0.25">
      <c r="A1306" s="217"/>
      <c r="B1306" s="218"/>
      <c r="C1306" s="265" t="s">
        <v>1377</v>
      </c>
      <c r="D1306" s="257"/>
      <c r="E1306" s="258">
        <v>4.8600000000000003</v>
      </c>
      <c r="F1306" s="220"/>
      <c r="G1306" s="220"/>
      <c r="H1306" s="220"/>
      <c r="I1306" s="220"/>
      <c r="J1306" s="220"/>
      <c r="K1306" s="220"/>
      <c r="L1306" s="220"/>
      <c r="M1306" s="220"/>
      <c r="N1306" s="219"/>
      <c r="O1306" s="219"/>
      <c r="P1306" s="219"/>
      <c r="Q1306" s="219"/>
      <c r="R1306" s="220"/>
      <c r="S1306" s="220"/>
      <c r="T1306" s="220"/>
      <c r="U1306" s="220"/>
      <c r="V1306" s="220"/>
      <c r="W1306" s="220"/>
      <c r="X1306" s="220"/>
      <c r="Y1306" s="220"/>
      <c r="Z1306" s="210"/>
      <c r="AA1306" s="210"/>
      <c r="AB1306" s="210"/>
      <c r="AC1306" s="210"/>
      <c r="AD1306" s="210"/>
      <c r="AE1306" s="210"/>
      <c r="AF1306" s="210"/>
      <c r="AG1306" s="210" t="s">
        <v>395</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3" x14ac:dyDescent="0.25">
      <c r="A1307" s="217"/>
      <c r="B1307" s="218"/>
      <c r="C1307" s="265" t="s">
        <v>1378</v>
      </c>
      <c r="D1307" s="257"/>
      <c r="E1307" s="258">
        <v>6.0720000000000001</v>
      </c>
      <c r="F1307" s="220"/>
      <c r="G1307" s="220"/>
      <c r="H1307" s="220"/>
      <c r="I1307" s="220"/>
      <c r="J1307" s="220"/>
      <c r="K1307" s="220"/>
      <c r="L1307" s="220"/>
      <c r="M1307" s="220"/>
      <c r="N1307" s="219"/>
      <c r="O1307" s="219"/>
      <c r="P1307" s="219"/>
      <c r="Q1307" s="219"/>
      <c r="R1307" s="220"/>
      <c r="S1307" s="220"/>
      <c r="T1307" s="220"/>
      <c r="U1307" s="220"/>
      <c r="V1307" s="220"/>
      <c r="W1307" s="220"/>
      <c r="X1307" s="220"/>
      <c r="Y1307" s="220"/>
      <c r="Z1307" s="210"/>
      <c r="AA1307" s="210"/>
      <c r="AB1307" s="210"/>
      <c r="AC1307" s="210"/>
      <c r="AD1307" s="210"/>
      <c r="AE1307" s="210"/>
      <c r="AF1307" s="210"/>
      <c r="AG1307" s="210" t="s">
        <v>395</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3" x14ac:dyDescent="0.25">
      <c r="A1308" s="217"/>
      <c r="B1308" s="218"/>
      <c r="C1308" s="265" t="s">
        <v>1379</v>
      </c>
      <c r="D1308" s="257"/>
      <c r="E1308" s="258">
        <v>3.8250000000000002</v>
      </c>
      <c r="F1308" s="220"/>
      <c r="G1308" s="220"/>
      <c r="H1308" s="220"/>
      <c r="I1308" s="220"/>
      <c r="J1308" s="220"/>
      <c r="K1308" s="220"/>
      <c r="L1308" s="220"/>
      <c r="M1308" s="220"/>
      <c r="N1308" s="219"/>
      <c r="O1308" s="219"/>
      <c r="P1308" s="219"/>
      <c r="Q1308" s="219"/>
      <c r="R1308" s="220"/>
      <c r="S1308" s="220"/>
      <c r="T1308" s="220"/>
      <c r="U1308" s="220"/>
      <c r="V1308" s="220"/>
      <c r="W1308" s="220"/>
      <c r="X1308" s="220"/>
      <c r="Y1308" s="220"/>
      <c r="Z1308" s="210"/>
      <c r="AA1308" s="210"/>
      <c r="AB1308" s="210"/>
      <c r="AC1308" s="210"/>
      <c r="AD1308" s="210"/>
      <c r="AE1308" s="210"/>
      <c r="AF1308" s="210"/>
      <c r="AG1308" s="210" t="s">
        <v>395</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3" x14ac:dyDescent="0.25">
      <c r="A1309" s="217"/>
      <c r="B1309" s="218"/>
      <c r="C1309" s="265" t="s">
        <v>1380</v>
      </c>
      <c r="D1309" s="257"/>
      <c r="E1309" s="258">
        <v>2.52</v>
      </c>
      <c r="F1309" s="220"/>
      <c r="G1309" s="220"/>
      <c r="H1309" s="220"/>
      <c r="I1309" s="220"/>
      <c r="J1309" s="220"/>
      <c r="K1309" s="220"/>
      <c r="L1309" s="220"/>
      <c r="M1309" s="220"/>
      <c r="N1309" s="219"/>
      <c r="O1309" s="219"/>
      <c r="P1309" s="219"/>
      <c r="Q1309" s="219"/>
      <c r="R1309" s="220"/>
      <c r="S1309" s="220"/>
      <c r="T1309" s="220"/>
      <c r="U1309" s="220"/>
      <c r="V1309" s="220"/>
      <c r="W1309" s="220"/>
      <c r="X1309" s="220"/>
      <c r="Y1309" s="220"/>
      <c r="Z1309" s="210"/>
      <c r="AA1309" s="210"/>
      <c r="AB1309" s="210"/>
      <c r="AC1309" s="210"/>
      <c r="AD1309" s="210"/>
      <c r="AE1309" s="210"/>
      <c r="AF1309" s="210"/>
      <c r="AG1309" s="210" t="s">
        <v>395</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3" x14ac:dyDescent="0.25">
      <c r="A1310" s="217"/>
      <c r="B1310" s="218"/>
      <c r="C1310" s="265" t="s">
        <v>1381</v>
      </c>
      <c r="D1310" s="257"/>
      <c r="E1310" s="258">
        <v>2.7</v>
      </c>
      <c r="F1310" s="220"/>
      <c r="G1310" s="220"/>
      <c r="H1310" s="220"/>
      <c r="I1310" s="220"/>
      <c r="J1310" s="220"/>
      <c r="K1310" s="220"/>
      <c r="L1310" s="220"/>
      <c r="M1310" s="220"/>
      <c r="N1310" s="219"/>
      <c r="O1310" s="219"/>
      <c r="P1310" s="219"/>
      <c r="Q1310" s="219"/>
      <c r="R1310" s="220"/>
      <c r="S1310" s="220"/>
      <c r="T1310" s="220"/>
      <c r="U1310" s="220"/>
      <c r="V1310" s="220"/>
      <c r="W1310" s="220"/>
      <c r="X1310" s="220"/>
      <c r="Y1310" s="220"/>
      <c r="Z1310" s="210"/>
      <c r="AA1310" s="210"/>
      <c r="AB1310" s="210"/>
      <c r="AC1310" s="210"/>
      <c r="AD1310" s="210"/>
      <c r="AE1310" s="210"/>
      <c r="AF1310" s="210"/>
      <c r="AG1310" s="210" t="s">
        <v>395</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outlineLevel="3" x14ac:dyDescent="0.25">
      <c r="A1311" s="217"/>
      <c r="B1311" s="218"/>
      <c r="C1311" s="265" t="s">
        <v>1382</v>
      </c>
      <c r="D1311" s="257"/>
      <c r="E1311" s="258">
        <v>17.7</v>
      </c>
      <c r="F1311" s="220"/>
      <c r="G1311" s="220"/>
      <c r="H1311" s="220"/>
      <c r="I1311" s="220"/>
      <c r="J1311" s="220"/>
      <c r="K1311" s="220"/>
      <c r="L1311" s="220"/>
      <c r="M1311" s="220"/>
      <c r="N1311" s="219"/>
      <c r="O1311" s="219"/>
      <c r="P1311" s="219"/>
      <c r="Q1311" s="219"/>
      <c r="R1311" s="220"/>
      <c r="S1311" s="220"/>
      <c r="T1311" s="220"/>
      <c r="U1311" s="220"/>
      <c r="V1311" s="220"/>
      <c r="W1311" s="220"/>
      <c r="X1311" s="220"/>
      <c r="Y1311" s="220"/>
      <c r="Z1311" s="210"/>
      <c r="AA1311" s="210"/>
      <c r="AB1311" s="210"/>
      <c r="AC1311" s="210"/>
      <c r="AD1311" s="210"/>
      <c r="AE1311" s="210"/>
      <c r="AF1311" s="210"/>
      <c r="AG1311" s="210" t="s">
        <v>395</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3" x14ac:dyDescent="0.25">
      <c r="A1312" s="217"/>
      <c r="B1312" s="218"/>
      <c r="C1312" s="265" t="s">
        <v>1383</v>
      </c>
      <c r="D1312" s="257"/>
      <c r="E1312" s="258">
        <v>14.2</v>
      </c>
      <c r="F1312" s="220"/>
      <c r="G1312" s="220"/>
      <c r="H1312" s="220"/>
      <c r="I1312" s="220"/>
      <c r="J1312" s="220"/>
      <c r="K1312" s="220"/>
      <c r="L1312" s="220"/>
      <c r="M1312" s="220"/>
      <c r="N1312" s="219"/>
      <c r="O1312" s="219"/>
      <c r="P1312" s="219"/>
      <c r="Q1312" s="219"/>
      <c r="R1312" s="220"/>
      <c r="S1312" s="220"/>
      <c r="T1312" s="220"/>
      <c r="U1312" s="220"/>
      <c r="V1312" s="220"/>
      <c r="W1312" s="220"/>
      <c r="X1312" s="220"/>
      <c r="Y1312" s="220"/>
      <c r="Z1312" s="210"/>
      <c r="AA1312" s="210"/>
      <c r="AB1312" s="210"/>
      <c r="AC1312" s="210"/>
      <c r="AD1312" s="210"/>
      <c r="AE1312" s="210"/>
      <c r="AF1312" s="210"/>
      <c r="AG1312" s="210" t="s">
        <v>395</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3" x14ac:dyDescent="0.25">
      <c r="A1313" s="217"/>
      <c r="B1313" s="218"/>
      <c r="C1313" s="265" t="s">
        <v>1384</v>
      </c>
      <c r="D1313" s="257"/>
      <c r="E1313" s="258">
        <v>21.2</v>
      </c>
      <c r="F1313" s="220"/>
      <c r="G1313" s="220"/>
      <c r="H1313" s="220"/>
      <c r="I1313" s="220"/>
      <c r="J1313" s="220"/>
      <c r="K1313" s="220"/>
      <c r="L1313" s="220"/>
      <c r="M1313" s="220"/>
      <c r="N1313" s="219"/>
      <c r="O1313" s="219"/>
      <c r="P1313" s="219"/>
      <c r="Q1313" s="219"/>
      <c r="R1313" s="220"/>
      <c r="S1313" s="220"/>
      <c r="T1313" s="220"/>
      <c r="U1313" s="220"/>
      <c r="V1313" s="220"/>
      <c r="W1313" s="220"/>
      <c r="X1313" s="220"/>
      <c r="Y1313" s="220"/>
      <c r="Z1313" s="210"/>
      <c r="AA1313" s="210"/>
      <c r="AB1313" s="210"/>
      <c r="AC1313" s="210"/>
      <c r="AD1313" s="210"/>
      <c r="AE1313" s="210"/>
      <c r="AF1313" s="210"/>
      <c r="AG1313" s="210" t="s">
        <v>395</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ht="20.399999999999999" outlineLevel="1" x14ac:dyDescent="0.25">
      <c r="A1314" s="242">
        <v>213</v>
      </c>
      <c r="B1314" s="243" t="s">
        <v>1396</v>
      </c>
      <c r="C1314" s="253" t="s">
        <v>1397</v>
      </c>
      <c r="D1314" s="244" t="s">
        <v>407</v>
      </c>
      <c r="E1314" s="245">
        <v>278.685</v>
      </c>
      <c r="F1314" s="246"/>
      <c r="G1314" s="247">
        <f>ROUND(E1314*F1314,2)</f>
        <v>0</v>
      </c>
      <c r="H1314" s="246"/>
      <c r="I1314" s="247">
        <f>ROUND(E1314*H1314,2)</f>
        <v>0</v>
      </c>
      <c r="J1314" s="246"/>
      <c r="K1314" s="247">
        <f>ROUND(E1314*J1314,2)</f>
        <v>0</v>
      </c>
      <c r="L1314" s="247">
        <v>12</v>
      </c>
      <c r="M1314" s="247">
        <f>G1314*(1+L1314/100)</f>
        <v>0</v>
      </c>
      <c r="N1314" s="245">
        <v>4.0000000000000002E-4</v>
      </c>
      <c r="O1314" s="245">
        <f>ROUND(E1314*N1314,2)</f>
        <v>0.11</v>
      </c>
      <c r="P1314" s="245">
        <v>0</v>
      </c>
      <c r="Q1314" s="245">
        <f>ROUND(E1314*P1314,2)</f>
        <v>0</v>
      </c>
      <c r="R1314" s="247" t="s">
        <v>1204</v>
      </c>
      <c r="S1314" s="247" t="s">
        <v>292</v>
      </c>
      <c r="T1314" s="248" t="s">
        <v>439</v>
      </c>
      <c r="U1314" s="220">
        <v>0</v>
      </c>
      <c r="V1314" s="220">
        <f>ROUND(E1314*U1314,2)</f>
        <v>0</v>
      </c>
      <c r="W1314" s="220"/>
      <c r="X1314" s="220" t="s">
        <v>326</v>
      </c>
      <c r="Y1314" s="220" t="s">
        <v>295</v>
      </c>
      <c r="Z1314" s="210"/>
      <c r="AA1314" s="210"/>
      <c r="AB1314" s="210"/>
      <c r="AC1314" s="210"/>
      <c r="AD1314" s="210"/>
      <c r="AE1314" s="210"/>
      <c r="AF1314" s="210"/>
      <c r="AG1314" s="210" t="s">
        <v>692</v>
      </c>
      <c r="AH1314" s="210"/>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1" x14ac:dyDescent="0.25">
      <c r="A1315" s="242">
        <v>214</v>
      </c>
      <c r="B1315" s="243" t="s">
        <v>1398</v>
      </c>
      <c r="C1315" s="253" t="s">
        <v>1399</v>
      </c>
      <c r="D1315" s="244" t="s">
        <v>465</v>
      </c>
      <c r="E1315" s="245">
        <v>5.9186100000000001</v>
      </c>
      <c r="F1315" s="246"/>
      <c r="G1315" s="247">
        <f>ROUND(E1315*F1315,2)</f>
        <v>0</v>
      </c>
      <c r="H1315" s="246"/>
      <c r="I1315" s="247">
        <f>ROUND(E1315*H1315,2)</f>
        <v>0</v>
      </c>
      <c r="J1315" s="246"/>
      <c r="K1315" s="247">
        <f>ROUND(E1315*J1315,2)</f>
        <v>0</v>
      </c>
      <c r="L1315" s="247">
        <v>12</v>
      </c>
      <c r="M1315" s="247">
        <f>G1315*(1+L1315/100)</f>
        <v>0</v>
      </c>
      <c r="N1315" s="245">
        <v>0</v>
      </c>
      <c r="O1315" s="245">
        <f>ROUND(E1315*N1315,2)</f>
        <v>0</v>
      </c>
      <c r="P1315" s="245">
        <v>0</v>
      </c>
      <c r="Q1315" s="245">
        <f>ROUND(E1315*P1315,2)</f>
        <v>0</v>
      </c>
      <c r="R1315" s="247" t="s">
        <v>1204</v>
      </c>
      <c r="S1315" s="247" t="s">
        <v>292</v>
      </c>
      <c r="T1315" s="248" t="s">
        <v>439</v>
      </c>
      <c r="U1315" s="220">
        <v>1.5980000000000001</v>
      </c>
      <c r="V1315" s="220">
        <f>ROUND(E1315*U1315,2)</f>
        <v>9.4600000000000009</v>
      </c>
      <c r="W1315" s="220"/>
      <c r="X1315" s="220" t="s">
        <v>326</v>
      </c>
      <c r="Y1315" s="220" t="s">
        <v>295</v>
      </c>
      <c r="Z1315" s="210"/>
      <c r="AA1315" s="210"/>
      <c r="AB1315" s="210"/>
      <c r="AC1315" s="210"/>
      <c r="AD1315" s="210"/>
      <c r="AE1315" s="210"/>
      <c r="AF1315" s="210"/>
      <c r="AG1315" s="210" t="s">
        <v>692</v>
      </c>
      <c r="AH1315" s="210"/>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x14ac:dyDescent="0.25">
      <c r="A1316" s="225" t="s">
        <v>287</v>
      </c>
      <c r="B1316" s="226" t="s">
        <v>231</v>
      </c>
      <c r="C1316" s="249" t="s">
        <v>232</v>
      </c>
      <c r="D1316" s="227"/>
      <c r="E1316" s="228"/>
      <c r="F1316" s="229"/>
      <c r="G1316" s="229">
        <f>SUMIF(AG1317:AG1328,"&lt;&gt;NOR",G1317:G1328)</f>
        <v>0</v>
      </c>
      <c r="H1316" s="229"/>
      <c r="I1316" s="229">
        <f>SUM(I1317:I1328)</f>
        <v>0</v>
      </c>
      <c r="J1316" s="229"/>
      <c r="K1316" s="229">
        <f>SUM(K1317:K1328)</f>
        <v>0</v>
      </c>
      <c r="L1316" s="229"/>
      <c r="M1316" s="229">
        <f>SUM(M1317:M1328)</f>
        <v>0</v>
      </c>
      <c r="N1316" s="228"/>
      <c r="O1316" s="228">
        <f>SUM(O1317:O1328)</f>
        <v>9.9999999999999992E-2</v>
      </c>
      <c r="P1316" s="228"/>
      <c r="Q1316" s="228">
        <f>SUM(Q1317:Q1328)</f>
        <v>0</v>
      </c>
      <c r="R1316" s="229"/>
      <c r="S1316" s="229"/>
      <c r="T1316" s="230"/>
      <c r="U1316" s="224"/>
      <c r="V1316" s="224">
        <f>SUM(V1317:V1328)</f>
        <v>0</v>
      </c>
      <c r="W1316" s="224"/>
      <c r="X1316" s="224"/>
      <c r="Y1316" s="224"/>
      <c r="AG1316" t="s">
        <v>288</v>
      </c>
    </row>
    <row r="1317" spans="1:60" ht="20.399999999999999" outlineLevel="1" x14ac:dyDescent="0.25">
      <c r="A1317" s="232">
        <v>215</v>
      </c>
      <c r="B1317" s="233" t="s">
        <v>1400</v>
      </c>
      <c r="C1317" s="250" t="s">
        <v>1401</v>
      </c>
      <c r="D1317" s="234" t="s">
        <v>336</v>
      </c>
      <c r="E1317" s="235">
        <v>3</v>
      </c>
      <c r="F1317" s="236"/>
      <c r="G1317" s="237">
        <f>ROUND(E1317*F1317,2)</f>
        <v>0</v>
      </c>
      <c r="H1317" s="236"/>
      <c r="I1317" s="237">
        <f>ROUND(E1317*H1317,2)</f>
        <v>0</v>
      </c>
      <c r="J1317" s="236"/>
      <c r="K1317" s="237">
        <f>ROUND(E1317*J1317,2)</f>
        <v>0</v>
      </c>
      <c r="L1317" s="237">
        <v>12</v>
      </c>
      <c r="M1317" s="237">
        <f>G1317*(1+L1317/100)</f>
        <v>0</v>
      </c>
      <c r="N1317" s="235">
        <v>0.01</v>
      </c>
      <c r="O1317" s="235">
        <f>ROUND(E1317*N1317,2)</f>
        <v>0.03</v>
      </c>
      <c r="P1317" s="235">
        <v>0</v>
      </c>
      <c r="Q1317" s="235">
        <f>ROUND(E1317*P1317,2)</f>
        <v>0</v>
      </c>
      <c r="R1317" s="237"/>
      <c r="S1317" s="237" t="s">
        <v>325</v>
      </c>
      <c r="T1317" s="238" t="s">
        <v>293</v>
      </c>
      <c r="U1317" s="220">
        <v>0</v>
      </c>
      <c r="V1317" s="220">
        <f>ROUND(E1317*U1317,2)</f>
        <v>0</v>
      </c>
      <c r="W1317" s="220"/>
      <c r="X1317" s="220" t="s">
        <v>326</v>
      </c>
      <c r="Y1317" s="220" t="s">
        <v>295</v>
      </c>
      <c r="Z1317" s="210"/>
      <c r="AA1317" s="210"/>
      <c r="AB1317" s="210"/>
      <c r="AC1317" s="210"/>
      <c r="AD1317" s="210"/>
      <c r="AE1317" s="210"/>
      <c r="AF1317" s="210"/>
      <c r="AG1317" s="210" t="s">
        <v>327</v>
      </c>
      <c r="AH1317" s="210"/>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2" x14ac:dyDescent="0.25">
      <c r="A1318" s="217"/>
      <c r="B1318" s="218"/>
      <c r="C1318" s="265" t="s">
        <v>1402</v>
      </c>
      <c r="D1318" s="257"/>
      <c r="E1318" s="258">
        <v>3</v>
      </c>
      <c r="F1318" s="220"/>
      <c r="G1318" s="220"/>
      <c r="H1318" s="220"/>
      <c r="I1318" s="220"/>
      <c r="J1318" s="220"/>
      <c r="K1318" s="220"/>
      <c r="L1318" s="220"/>
      <c r="M1318" s="220"/>
      <c r="N1318" s="219"/>
      <c r="O1318" s="219"/>
      <c r="P1318" s="219"/>
      <c r="Q1318" s="219"/>
      <c r="R1318" s="220"/>
      <c r="S1318" s="220"/>
      <c r="T1318" s="220"/>
      <c r="U1318" s="220"/>
      <c r="V1318" s="220"/>
      <c r="W1318" s="220"/>
      <c r="X1318" s="220"/>
      <c r="Y1318" s="220"/>
      <c r="Z1318" s="210"/>
      <c r="AA1318" s="210"/>
      <c r="AB1318" s="210"/>
      <c r="AC1318" s="210"/>
      <c r="AD1318" s="210"/>
      <c r="AE1318" s="210"/>
      <c r="AF1318" s="210"/>
      <c r="AG1318" s="210" t="s">
        <v>395</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ht="20.399999999999999" outlineLevel="1" x14ac:dyDescent="0.25">
      <c r="A1319" s="232">
        <v>216</v>
      </c>
      <c r="B1319" s="233" t="s">
        <v>1403</v>
      </c>
      <c r="C1319" s="250" t="s">
        <v>1404</v>
      </c>
      <c r="D1319" s="234" t="s">
        <v>336</v>
      </c>
      <c r="E1319" s="235">
        <v>1</v>
      </c>
      <c r="F1319" s="236"/>
      <c r="G1319" s="237">
        <f>ROUND(E1319*F1319,2)</f>
        <v>0</v>
      </c>
      <c r="H1319" s="236"/>
      <c r="I1319" s="237">
        <f>ROUND(E1319*H1319,2)</f>
        <v>0</v>
      </c>
      <c r="J1319" s="236"/>
      <c r="K1319" s="237">
        <f>ROUND(E1319*J1319,2)</f>
        <v>0</v>
      </c>
      <c r="L1319" s="237">
        <v>12</v>
      </c>
      <c r="M1319" s="237">
        <f>G1319*(1+L1319/100)</f>
        <v>0</v>
      </c>
      <c r="N1319" s="235">
        <v>0.01</v>
      </c>
      <c r="O1319" s="235">
        <f>ROUND(E1319*N1319,2)</f>
        <v>0.01</v>
      </c>
      <c r="P1319" s="235">
        <v>0</v>
      </c>
      <c r="Q1319" s="235">
        <f>ROUND(E1319*P1319,2)</f>
        <v>0</v>
      </c>
      <c r="R1319" s="237"/>
      <c r="S1319" s="237" t="s">
        <v>325</v>
      </c>
      <c r="T1319" s="238" t="s">
        <v>293</v>
      </c>
      <c r="U1319" s="220">
        <v>0</v>
      </c>
      <c r="V1319" s="220">
        <f>ROUND(E1319*U1319,2)</f>
        <v>0</v>
      </c>
      <c r="W1319" s="220"/>
      <c r="X1319" s="220" t="s">
        <v>326</v>
      </c>
      <c r="Y1319" s="220" t="s">
        <v>295</v>
      </c>
      <c r="Z1319" s="210"/>
      <c r="AA1319" s="210"/>
      <c r="AB1319" s="210"/>
      <c r="AC1319" s="210"/>
      <c r="AD1319" s="210"/>
      <c r="AE1319" s="210"/>
      <c r="AF1319" s="210"/>
      <c r="AG1319" s="210" t="s">
        <v>327</v>
      </c>
      <c r="AH1319" s="210"/>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2" x14ac:dyDescent="0.25">
      <c r="A1320" s="217"/>
      <c r="B1320" s="218"/>
      <c r="C1320" s="265" t="s">
        <v>1405</v>
      </c>
      <c r="D1320" s="257"/>
      <c r="E1320" s="258">
        <v>1</v>
      </c>
      <c r="F1320" s="220"/>
      <c r="G1320" s="220"/>
      <c r="H1320" s="220"/>
      <c r="I1320" s="220"/>
      <c r="J1320" s="220"/>
      <c r="K1320" s="220"/>
      <c r="L1320" s="220"/>
      <c r="M1320" s="220"/>
      <c r="N1320" s="219"/>
      <c r="O1320" s="219"/>
      <c r="P1320" s="219"/>
      <c r="Q1320" s="219"/>
      <c r="R1320" s="220"/>
      <c r="S1320" s="220"/>
      <c r="T1320" s="220"/>
      <c r="U1320" s="220"/>
      <c r="V1320" s="220"/>
      <c r="W1320" s="220"/>
      <c r="X1320" s="220"/>
      <c r="Y1320" s="220"/>
      <c r="Z1320" s="210"/>
      <c r="AA1320" s="210"/>
      <c r="AB1320" s="210"/>
      <c r="AC1320" s="210"/>
      <c r="AD1320" s="210"/>
      <c r="AE1320" s="210"/>
      <c r="AF1320" s="210"/>
      <c r="AG1320" s="210" t="s">
        <v>395</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ht="20.399999999999999" outlineLevel="1" x14ac:dyDescent="0.25">
      <c r="A1321" s="232">
        <v>217</v>
      </c>
      <c r="B1321" s="233" t="s">
        <v>1406</v>
      </c>
      <c r="C1321" s="250" t="s">
        <v>1407</v>
      </c>
      <c r="D1321" s="234" t="s">
        <v>336</v>
      </c>
      <c r="E1321" s="235">
        <v>1</v>
      </c>
      <c r="F1321" s="236"/>
      <c r="G1321" s="237">
        <f>ROUND(E1321*F1321,2)</f>
        <v>0</v>
      </c>
      <c r="H1321" s="236"/>
      <c r="I1321" s="237">
        <f>ROUND(E1321*H1321,2)</f>
        <v>0</v>
      </c>
      <c r="J1321" s="236"/>
      <c r="K1321" s="237">
        <f>ROUND(E1321*J1321,2)</f>
        <v>0</v>
      </c>
      <c r="L1321" s="237">
        <v>12</v>
      </c>
      <c r="M1321" s="237">
        <f>G1321*(1+L1321/100)</f>
        <v>0</v>
      </c>
      <c r="N1321" s="235">
        <v>0.01</v>
      </c>
      <c r="O1321" s="235">
        <f>ROUND(E1321*N1321,2)</f>
        <v>0.01</v>
      </c>
      <c r="P1321" s="235">
        <v>0</v>
      </c>
      <c r="Q1321" s="235">
        <f>ROUND(E1321*P1321,2)</f>
        <v>0</v>
      </c>
      <c r="R1321" s="237"/>
      <c r="S1321" s="237" t="s">
        <v>325</v>
      </c>
      <c r="T1321" s="238" t="s">
        <v>293</v>
      </c>
      <c r="U1321" s="220">
        <v>0</v>
      </c>
      <c r="V1321" s="220">
        <f>ROUND(E1321*U1321,2)</f>
        <v>0</v>
      </c>
      <c r="W1321" s="220"/>
      <c r="X1321" s="220" t="s">
        <v>326</v>
      </c>
      <c r="Y1321" s="220" t="s">
        <v>295</v>
      </c>
      <c r="Z1321" s="210"/>
      <c r="AA1321" s="210"/>
      <c r="AB1321" s="210"/>
      <c r="AC1321" s="210"/>
      <c r="AD1321" s="210"/>
      <c r="AE1321" s="210"/>
      <c r="AF1321" s="210"/>
      <c r="AG1321" s="210" t="s">
        <v>327</v>
      </c>
      <c r="AH1321" s="210"/>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2" x14ac:dyDescent="0.25">
      <c r="A1322" s="217"/>
      <c r="B1322" s="218"/>
      <c r="C1322" s="265" t="s">
        <v>1408</v>
      </c>
      <c r="D1322" s="257"/>
      <c r="E1322" s="258">
        <v>1</v>
      </c>
      <c r="F1322" s="220"/>
      <c r="G1322" s="220"/>
      <c r="H1322" s="220"/>
      <c r="I1322" s="220"/>
      <c r="J1322" s="220"/>
      <c r="K1322" s="220"/>
      <c r="L1322" s="220"/>
      <c r="M1322" s="220"/>
      <c r="N1322" s="219"/>
      <c r="O1322" s="219"/>
      <c r="P1322" s="219"/>
      <c r="Q1322" s="219"/>
      <c r="R1322" s="220"/>
      <c r="S1322" s="220"/>
      <c r="T1322" s="220"/>
      <c r="U1322" s="220"/>
      <c r="V1322" s="220"/>
      <c r="W1322" s="220"/>
      <c r="X1322" s="220"/>
      <c r="Y1322" s="220"/>
      <c r="Z1322" s="210"/>
      <c r="AA1322" s="210"/>
      <c r="AB1322" s="210"/>
      <c r="AC1322" s="210"/>
      <c r="AD1322" s="210"/>
      <c r="AE1322" s="210"/>
      <c r="AF1322" s="210"/>
      <c r="AG1322" s="210" t="s">
        <v>395</v>
      </c>
      <c r="AH1322" s="210">
        <v>0</v>
      </c>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ht="20.399999999999999" outlineLevel="1" x14ac:dyDescent="0.25">
      <c r="A1323" s="232">
        <v>218</v>
      </c>
      <c r="B1323" s="233" t="s">
        <v>1409</v>
      </c>
      <c r="C1323" s="250" t="s">
        <v>1410</v>
      </c>
      <c r="D1323" s="234" t="s">
        <v>336</v>
      </c>
      <c r="E1323" s="235">
        <v>3</v>
      </c>
      <c r="F1323" s="236"/>
      <c r="G1323" s="237">
        <f>ROUND(E1323*F1323,2)</f>
        <v>0</v>
      </c>
      <c r="H1323" s="236"/>
      <c r="I1323" s="237">
        <f>ROUND(E1323*H1323,2)</f>
        <v>0</v>
      </c>
      <c r="J1323" s="236"/>
      <c r="K1323" s="237">
        <f>ROUND(E1323*J1323,2)</f>
        <v>0</v>
      </c>
      <c r="L1323" s="237">
        <v>12</v>
      </c>
      <c r="M1323" s="237">
        <f>G1323*(1+L1323/100)</f>
        <v>0</v>
      </c>
      <c r="N1323" s="235">
        <v>0.01</v>
      </c>
      <c r="O1323" s="235">
        <f>ROUND(E1323*N1323,2)</f>
        <v>0.03</v>
      </c>
      <c r="P1323" s="235">
        <v>0</v>
      </c>
      <c r="Q1323" s="235">
        <f>ROUND(E1323*P1323,2)</f>
        <v>0</v>
      </c>
      <c r="R1323" s="237"/>
      <c r="S1323" s="237" t="s">
        <v>325</v>
      </c>
      <c r="T1323" s="238" t="s">
        <v>293</v>
      </c>
      <c r="U1323" s="220">
        <v>0</v>
      </c>
      <c r="V1323" s="220">
        <f>ROUND(E1323*U1323,2)</f>
        <v>0</v>
      </c>
      <c r="W1323" s="220"/>
      <c r="X1323" s="220" t="s">
        <v>326</v>
      </c>
      <c r="Y1323" s="220" t="s">
        <v>295</v>
      </c>
      <c r="Z1323" s="210"/>
      <c r="AA1323" s="210"/>
      <c r="AB1323" s="210"/>
      <c r="AC1323" s="210"/>
      <c r="AD1323" s="210"/>
      <c r="AE1323" s="210"/>
      <c r="AF1323" s="210"/>
      <c r="AG1323" s="210" t="s">
        <v>327</v>
      </c>
      <c r="AH1323" s="210"/>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2" x14ac:dyDescent="0.25">
      <c r="A1324" s="217"/>
      <c r="B1324" s="218"/>
      <c r="C1324" s="265" t="s">
        <v>1411</v>
      </c>
      <c r="D1324" s="257"/>
      <c r="E1324" s="258">
        <v>3</v>
      </c>
      <c r="F1324" s="220"/>
      <c r="G1324" s="220"/>
      <c r="H1324" s="220"/>
      <c r="I1324" s="220"/>
      <c r="J1324" s="220"/>
      <c r="K1324" s="220"/>
      <c r="L1324" s="220"/>
      <c r="M1324" s="220"/>
      <c r="N1324" s="219"/>
      <c r="O1324" s="219"/>
      <c r="P1324" s="219"/>
      <c r="Q1324" s="219"/>
      <c r="R1324" s="220"/>
      <c r="S1324" s="220"/>
      <c r="T1324" s="220"/>
      <c r="U1324" s="220"/>
      <c r="V1324" s="220"/>
      <c r="W1324" s="220"/>
      <c r="X1324" s="220"/>
      <c r="Y1324" s="220"/>
      <c r="Z1324" s="210"/>
      <c r="AA1324" s="210"/>
      <c r="AB1324" s="210"/>
      <c r="AC1324" s="210"/>
      <c r="AD1324" s="210"/>
      <c r="AE1324" s="210"/>
      <c r="AF1324" s="210"/>
      <c r="AG1324" s="210" t="s">
        <v>395</v>
      </c>
      <c r="AH1324" s="210">
        <v>0</v>
      </c>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ht="20.399999999999999" outlineLevel="1" x14ac:dyDescent="0.25">
      <c r="A1325" s="232">
        <v>219</v>
      </c>
      <c r="B1325" s="233" t="s">
        <v>1412</v>
      </c>
      <c r="C1325" s="250" t="s">
        <v>1413</v>
      </c>
      <c r="D1325" s="234" t="s">
        <v>336</v>
      </c>
      <c r="E1325" s="235">
        <v>1</v>
      </c>
      <c r="F1325" s="236"/>
      <c r="G1325" s="237">
        <f>ROUND(E1325*F1325,2)</f>
        <v>0</v>
      </c>
      <c r="H1325" s="236"/>
      <c r="I1325" s="237">
        <f>ROUND(E1325*H1325,2)</f>
        <v>0</v>
      </c>
      <c r="J1325" s="236"/>
      <c r="K1325" s="237">
        <f>ROUND(E1325*J1325,2)</f>
        <v>0</v>
      </c>
      <c r="L1325" s="237">
        <v>12</v>
      </c>
      <c r="M1325" s="237">
        <f>G1325*(1+L1325/100)</f>
        <v>0</v>
      </c>
      <c r="N1325" s="235">
        <v>0.01</v>
      </c>
      <c r="O1325" s="235">
        <f>ROUND(E1325*N1325,2)</f>
        <v>0.01</v>
      </c>
      <c r="P1325" s="235">
        <v>0</v>
      </c>
      <c r="Q1325" s="235">
        <f>ROUND(E1325*P1325,2)</f>
        <v>0</v>
      </c>
      <c r="R1325" s="237"/>
      <c r="S1325" s="237" t="s">
        <v>325</v>
      </c>
      <c r="T1325" s="238" t="s">
        <v>293</v>
      </c>
      <c r="U1325" s="220">
        <v>0</v>
      </c>
      <c r="V1325" s="220">
        <f>ROUND(E1325*U1325,2)</f>
        <v>0</v>
      </c>
      <c r="W1325" s="220"/>
      <c r="X1325" s="220" t="s">
        <v>326</v>
      </c>
      <c r="Y1325" s="220" t="s">
        <v>295</v>
      </c>
      <c r="Z1325" s="210"/>
      <c r="AA1325" s="210"/>
      <c r="AB1325" s="210"/>
      <c r="AC1325" s="210"/>
      <c r="AD1325" s="210"/>
      <c r="AE1325" s="210"/>
      <c r="AF1325" s="210"/>
      <c r="AG1325" s="210" t="s">
        <v>327</v>
      </c>
      <c r="AH1325" s="210"/>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2" x14ac:dyDescent="0.25">
      <c r="A1326" s="217"/>
      <c r="B1326" s="218"/>
      <c r="C1326" s="265" t="s">
        <v>1414</v>
      </c>
      <c r="D1326" s="257"/>
      <c r="E1326" s="258">
        <v>1</v>
      </c>
      <c r="F1326" s="220"/>
      <c r="G1326" s="220"/>
      <c r="H1326" s="220"/>
      <c r="I1326" s="220"/>
      <c r="J1326" s="220"/>
      <c r="K1326" s="220"/>
      <c r="L1326" s="220"/>
      <c r="M1326" s="220"/>
      <c r="N1326" s="219"/>
      <c r="O1326" s="219"/>
      <c r="P1326" s="219"/>
      <c r="Q1326" s="219"/>
      <c r="R1326" s="220"/>
      <c r="S1326" s="220"/>
      <c r="T1326" s="220"/>
      <c r="U1326" s="220"/>
      <c r="V1326" s="220"/>
      <c r="W1326" s="220"/>
      <c r="X1326" s="220"/>
      <c r="Y1326" s="220"/>
      <c r="Z1326" s="210"/>
      <c r="AA1326" s="210"/>
      <c r="AB1326" s="210"/>
      <c r="AC1326" s="210"/>
      <c r="AD1326" s="210"/>
      <c r="AE1326" s="210"/>
      <c r="AF1326" s="210"/>
      <c r="AG1326" s="210" t="s">
        <v>395</v>
      </c>
      <c r="AH1326" s="210">
        <v>0</v>
      </c>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ht="20.399999999999999" outlineLevel="1" x14ac:dyDescent="0.25">
      <c r="A1327" s="232">
        <v>220</v>
      </c>
      <c r="B1327" s="233" t="s">
        <v>1415</v>
      </c>
      <c r="C1327" s="250" t="s">
        <v>1416</v>
      </c>
      <c r="D1327" s="234" t="s">
        <v>336</v>
      </c>
      <c r="E1327" s="235">
        <v>1</v>
      </c>
      <c r="F1327" s="236"/>
      <c r="G1327" s="237">
        <f>ROUND(E1327*F1327,2)</f>
        <v>0</v>
      </c>
      <c r="H1327" s="236"/>
      <c r="I1327" s="237">
        <f>ROUND(E1327*H1327,2)</f>
        <v>0</v>
      </c>
      <c r="J1327" s="236"/>
      <c r="K1327" s="237">
        <f>ROUND(E1327*J1327,2)</f>
        <v>0</v>
      </c>
      <c r="L1327" s="237">
        <v>12</v>
      </c>
      <c r="M1327" s="237">
        <f>G1327*(1+L1327/100)</f>
        <v>0</v>
      </c>
      <c r="N1327" s="235">
        <v>0.01</v>
      </c>
      <c r="O1327" s="235">
        <f>ROUND(E1327*N1327,2)</f>
        <v>0.01</v>
      </c>
      <c r="P1327" s="235">
        <v>0</v>
      </c>
      <c r="Q1327" s="235">
        <f>ROUND(E1327*P1327,2)</f>
        <v>0</v>
      </c>
      <c r="R1327" s="237"/>
      <c r="S1327" s="237" t="s">
        <v>325</v>
      </c>
      <c r="T1327" s="238" t="s">
        <v>293</v>
      </c>
      <c r="U1327" s="220">
        <v>0</v>
      </c>
      <c r="V1327" s="220">
        <f>ROUND(E1327*U1327,2)</f>
        <v>0</v>
      </c>
      <c r="W1327" s="220"/>
      <c r="X1327" s="220" t="s">
        <v>326</v>
      </c>
      <c r="Y1327" s="220" t="s">
        <v>295</v>
      </c>
      <c r="Z1327" s="210"/>
      <c r="AA1327" s="210"/>
      <c r="AB1327" s="210"/>
      <c r="AC1327" s="210"/>
      <c r="AD1327" s="210"/>
      <c r="AE1327" s="210"/>
      <c r="AF1327" s="210"/>
      <c r="AG1327" s="210" t="s">
        <v>327</v>
      </c>
      <c r="AH1327" s="210"/>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2" x14ac:dyDescent="0.25">
      <c r="A1328" s="217"/>
      <c r="B1328" s="218"/>
      <c r="C1328" s="265" t="s">
        <v>1414</v>
      </c>
      <c r="D1328" s="257"/>
      <c r="E1328" s="258">
        <v>1</v>
      </c>
      <c r="F1328" s="220"/>
      <c r="G1328" s="220"/>
      <c r="H1328" s="220"/>
      <c r="I1328" s="220"/>
      <c r="J1328" s="220"/>
      <c r="K1328" s="220"/>
      <c r="L1328" s="220"/>
      <c r="M1328" s="220"/>
      <c r="N1328" s="219"/>
      <c r="O1328" s="219"/>
      <c r="P1328" s="219"/>
      <c r="Q1328" s="219"/>
      <c r="R1328" s="220"/>
      <c r="S1328" s="220"/>
      <c r="T1328" s="220"/>
      <c r="U1328" s="220"/>
      <c r="V1328" s="220"/>
      <c r="W1328" s="220"/>
      <c r="X1328" s="220"/>
      <c r="Y1328" s="220"/>
      <c r="Z1328" s="210"/>
      <c r="AA1328" s="210"/>
      <c r="AB1328" s="210"/>
      <c r="AC1328" s="210"/>
      <c r="AD1328" s="210"/>
      <c r="AE1328" s="210"/>
      <c r="AF1328" s="210"/>
      <c r="AG1328" s="210" t="s">
        <v>395</v>
      </c>
      <c r="AH1328" s="210">
        <v>0</v>
      </c>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x14ac:dyDescent="0.25">
      <c r="A1329" s="225" t="s">
        <v>287</v>
      </c>
      <c r="B1329" s="226" t="s">
        <v>180</v>
      </c>
      <c r="C1329" s="249" t="s">
        <v>181</v>
      </c>
      <c r="D1329" s="227"/>
      <c r="E1329" s="228"/>
      <c r="F1329" s="229"/>
      <c r="G1329" s="229">
        <f>SUMIF(AG1330:AG1347,"&lt;&gt;NOR",G1330:G1347)</f>
        <v>0</v>
      </c>
      <c r="H1329" s="229"/>
      <c r="I1329" s="229">
        <f>SUM(I1330:I1347)</f>
        <v>0</v>
      </c>
      <c r="J1329" s="229"/>
      <c r="K1329" s="229">
        <f>SUM(K1330:K1347)</f>
        <v>0</v>
      </c>
      <c r="L1329" s="229"/>
      <c r="M1329" s="229">
        <f>SUM(M1330:M1347)</f>
        <v>0</v>
      </c>
      <c r="N1329" s="228"/>
      <c r="O1329" s="228">
        <f>SUM(O1330:O1347)</f>
        <v>10.24</v>
      </c>
      <c r="P1329" s="228"/>
      <c r="Q1329" s="228">
        <f>SUM(Q1330:Q1347)</f>
        <v>0</v>
      </c>
      <c r="R1329" s="229"/>
      <c r="S1329" s="229"/>
      <c r="T1329" s="230"/>
      <c r="U1329" s="224"/>
      <c r="V1329" s="224">
        <f>SUM(V1330:V1347)</f>
        <v>247.44</v>
      </c>
      <c r="W1329" s="224"/>
      <c r="X1329" s="224"/>
      <c r="Y1329" s="224"/>
      <c r="AG1329" t="s">
        <v>288</v>
      </c>
    </row>
    <row r="1330" spans="1:60" ht="20.399999999999999" outlineLevel="1" x14ac:dyDescent="0.25">
      <c r="A1330" s="232">
        <v>221</v>
      </c>
      <c r="B1330" s="233" t="s">
        <v>1417</v>
      </c>
      <c r="C1330" s="250" t="s">
        <v>1418</v>
      </c>
      <c r="D1330" s="234" t="s">
        <v>407</v>
      </c>
      <c r="E1330" s="235">
        <v>467.2</v>
      </c>
      <c r="F1330" s="236"/>
      <c r="G1330" s="237">
        <f>ROUND(E1330*F1330,2)</f>
        <v>0</v>
      </c>
      <c r="H1330" s="236"/>
      <c r="I1330" s="237">
        <f>ROUND(E1330*H1330,2)</f>
        <v>0</v>
      </c>
      <c r="J1330" s="236"/>
      <c r="K1330" s="237">
        <f>ROUND(E1330*J1330,2)</f>
        <v>0</v>
      </c>
      <c r="L1330" s="237">
        <v>12</v>
      </c>
      <c r="M1330" s="237">
        <f>G1330*(1+L1330/100)</f>
        <v>0</v>
      </c>
      <c r="N1330" s="235">
        <v>1.8380000000000001E-2</v>
      </c>
      <c r="O1330" s="235">
        <f>ROUND(E1330*N1330,2)</f>
        <v>8.59</v>
      </c>
      <c r="P1330" s="235">
        <v>0</v>
      </c>
      <c r="Q1330" s="235">
        <f>ROUND(E1330*P1330,2)</f>
        <v>0</v>
      </c>
      <c r="R1330" s="237" t="s">
        <v>1419</v>
      </c>
      <c r="S1330" s="237" t="s">
        <v>292</v>
      </c>
      <c r="T1330" s="238" t="s">
        <v>439</v>
      </c>
      <c r="U1330" s="220">
        <v>0.13</v>
      </c>
      <c r="V1330" s="220">
        <f>ROUND(E1330*U1330,2)</f>
        <v>60.74</v>
      </c>
      <c r="W1330" s="220"/>
      <c r="X1330" s="220" t="s">
        <v>326</v>
      </c>
      <c r="Y1330" s="220" t="s">
        <v>295</v>
      </c>
      <c r="Z1330" s="210"/>
      <c r="AA1330" s="210"/>
      <c r="AB1330" s="210"/>
      <c r="AC1330" s="210"/>
      <c r="AD1330" s="210"/>
      <c r="AE1330" s="210"/>
      <c r="AF1330" s="210"/>
      <c r="AG1330" s="210" t="s">
        <v>327</v>
      </c>
      <c r="AH1330" s="210"/>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2" x14ac:dyDescent="0.25">
      <c r="A1331" s="217"/>
      <c r="B1331" s="218"/>
      <c r="C1331" s="266" t="s">
        <v>1420</v>
      </c>
      <c r="D1331" s="263"/>
      <c r="E1331" s="263"/>
      <c r="F1331" s="263"/>
      <c r="G1331" s="263"/>
      <c r="H1331" s="220"/>
      <c r="I1331" s="220"/>
      <c r="J1331" s="220"/>
      <c r="K1331" s="220"/>
      <c r="L1331" s="220"/>
      <c r="M1331" s="220"/>
      <c r="N1331" s="219"/>
      <c r="O1331" s="219"/>
      <c r="P1331" s="219"/>
      <c r="Q1331" s="219"/>
      <c r="R1331" s="220"/>
      <c r="S1331" s="220"/>
      <c r="T1331" s="220"/>
      <c r="U1331" s="220"/>
      <c r="V1331" s="220"/>
      <c r="W1331" s="220"/>
      <c r="X1331" s="220"/>
      <c r="Y1331" s="220"/>
      <c r="Z1331" s="210"/>
      <c r="AA1331" s="210"/>
      <c r="AB1331" s="210"/>
      <c r="AC1331" s="210"/>
      <c r="AD1331" s="210"/>
      <c r="AE1331" s="210"/>
      <c r="AF1331" s="210"/>
      <c r="AG1331" s="210" t="s">
        <v>467</v>
      </c>
      <c r="AH1331" s="210"/>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2" x14ac:dyDescent="0.25">
      <c r="A1332" s="217"/>
      <c r="B1332" s="218"/>
      <c r="C1332" s="252" t="s">
        <v>1421</v>
      </c>
      <c r="D1332" s="241"/>
      <c r="E1332" s="241"/>
      <c r="F1332" s="241"/>
      <c r="G1332" s="241"/>
      <c r="H1332" s="220"/>
      <c r="I1332" s="220"/>
      <c r="J1332" s="220"/>
      <c r="K1332" s="220"/>
      <c r="L1332" s="220"/>
      <c r="M1332" s="220"/>
      <c r="N1332" s="219"/>
      <c r="O1332" s="219"/>
      <c r="P1332" s="219"/>
      <c r="Q1332" s="219"/>
      <c r="R1332" s="220"/>
      <c r="S1332" s="220"/>
      <c r="T1332" s="220"/>
      <c r="U1332" s="220"/>
      <c r="V1332" s="220"/>
      <c r="W1332" s="220"/>
      <c r="X1332" s="220"/>
      <c r="Y1332" s="220"/>
      <c r="Z1332" s="210"/>
      <c r="AA1332" s="210"/>
      <c r="AB1332" s="210"/>
      <c r="AC1332" s="210"/>
      <c r="AD1332" s="210"/>
      <c r="AE1332" s="210"/>
      <c r="AF1332" s="210"/>
      <c r="AG1332" s="210" t="s">
        <v>298</v>
      </c>
      <c r="AH1332" s="210"/>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2" x14ac:dyDescent="0.25">
      <c r="A1333" s="217"/>
      <c r="B1333" s="218"/>
      <c r="C1333" s="265" t="s">
        <v>1422</v>
      </c>
      <c r="D1333" s="257"/>
      <c r="E1333" s="258">
        <v>467.2</v>
      </c>
      <c r="F1333" s="220"/>
      <c r="G1333" s="220"/>
      <c r="H1333" s="220"/>
      <c r="I1333" s="220"/>
      <c r="J1333" s="220"/>
      <c r="K1333" s="220"/>
      <c r="L1333" s="220"/>
      <c r="M1333" s="220"/>
      <c r="N1333" s="219"/>
      <c r="O1333" s="219"/>
      <c r="P1333" s="219"/>
      <c r="Q1333" s="219"/>
      <c r="R1333" s="220"/>
      <c r="S1333" s="220"/>
      <c r="T1333" s="220"/>
      <c r="U1333" s="220"/>
      <c r="V1333" s="220"/>
      <c r="W1333" s="220"/>
      <c r="X1333" s="220"/>
      <c r="Y1333" s="220"/>
      <c r="Z1333" s="210"/>
      <c r="AA1333" s="210"/>
      <c r="AB1333" s="210"/>
      <c r="AC1333" s="210"/>
      <c r="AD1333" s="210"/>
      <c r="AE1333" s="210"/>
      <c r="AF1333" s="210"/>
      <c r="AG1333" s="210" t="s">
        <v>395</v>
      </c>
      <c r="AH1333" s="210">
        <v>0</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ht="20.399999999999999" outlineLevel="1" x14ac:dyDescent="0.25">
      <c r="A1334" s="232">
        <v>222</v>
      </c>
      <c r="B1334" s="233" t="s">
        <v>1423</v>
      </c>
      <c r="C1334" s="250" t="s">
        <v>1424</v>
      </c>
      <c r="D1334" s="234" t="s">
        <v>407</v>
      </c>
      <c r="E1334" s="235">
        <v>934.4</v>
      </c>
      <c r="F1334" s="236"/>
      <c r="G1334" s="237">
        <f>ROUND(E1334*F1334,2)</f>
        <v>0</v>
      </c>
      <c r="H1334" s="236"/>
      <c r="I1334" s="237">
        <f>ROUND(E1334*H1334,2)</f>
        <v>0</v>
      </c>
      <c r="J1334" s="236"/>
      <c r="K1334" s="237">
        <f>ROUND(E1334*J1334,2)</f>
        <v>0</v>
      </c>
      <c r="L1334" s="237">
        <v>12</v>
      </c>
      <c r="M1334" s="237">
        <f>G1334*(1+L1334/100)</f>
        <v>0</v>
      </c>
      <c r="N1334" s="235">
        <v>8.4999999999999995E-4</v>
      </c>
      <c r="O1334" s="235">
        <f>ROUND(E1334*N1334,2)</f>
        <v>0.79</v>
      </c>
      <c r="P1334" s="235">
        <v>0</v>
      </c>
      <c r="Q1334" s="235">
        <f>ROUND(E1334*P1334,2)</f>
        <v>0</v>
      </c>
      <c r="R1334" s="237" t="s">
        <v>1419</v>
      </c>
      <c r="S1334" s="237" t="s">
        <v>292</v>
      </c>
      <c r="T1334" s="238" t="s">
        <v>439</v>
      </c>
      <c r="U1334" s="220">
        <v>0.01</v>
      </c>
      <c r="V1334" s="220">
        <f>ROUND(E1334*U1334,2)</f>
        <v>9.34</v>
      </c>
      <c r="W1334" s="220"/>
      <c r="X1334" s="220" t="s">
        <v>326</v>
      </c>
      <c r="Y1334" s="220" t="s">
        <v>295</v>
      </c>
      <c r="Z1334" s="210"/>
      <c r="AA1334" s="210"/>
      <c r="AB1334" s="210"/>
      <c r="AC1334" s="210"/>
      <c r="AD1334" s="210"/>
      <c r="AE1334" s="210"/>
      <c r="AF1334" s="210"/>
      <c r="AG1334" s="210" t="s">
        <v>327</v>
      </c>
      <c r="AH1334" s="210"/>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2" x14ac:dyDescent="0.25">
      <c r="A1335" s="217"/>
      <c r="B1335" s="218"/>
      <c r="C1335" s="266" t="s">
        <v>1420</v>
      </c>
      <c r="D1335" s="263"/>
      <c r="E1335" s="263"/>
      <c r="F1335" s="263"/>
      <c r="G1335" s="263"/>
      <c r="H1335" s="220"/>
      <c r="I1335" s="220"/>
      <c r="J1335" s="220"/>
      <c r="K1335" s="220"/>
      <c r="L1335" s="220"/>
      <c r="M1335" s="220"/>
      <c r="N1335" s="219"/>
      <c r="O1335" s="219"/>
      <c r="P1335" s="219"/>
      <c r="Q1335" s="219"/>
      <c r="R1335" s="220"/>
      <c r="S1335" s="220"/>
      <c r="T1335" s="220"/>
      <c r="U1335" s="220"/>
      <c r="V1335" s="220"/>
      <c r="W1335" s="220"/>
      <c r="X1335" s="220"/>
      <c r="Y1335" s="220"/>
      <c r="Z1335" s="210"/>
      <c r="AA1335" s="210"/>
      <c r="AB1335" s="210"/>
      <c r="AC1335" s="210"/>
      <c r="AD1335" s="210"/>
      <c r="AE1335" s="210"/>
      <c r="AF1335" s="210"/>
      <c r="AG1335" s="210" t="s">
        <v>467</v>
      </c>
      <c r="AH1335" s="210"/>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2" x14ac:dyDescent="0.25">
      <c r="A1336" s="217"/>
      <c r="B1336" s="218"/>
      <c r="C1336" s="265" t="s">
        <v>1425</v>
      </c>
      <c r="D1336" s="257"/>
      <c r="E1336" s="258">
        <v>934.4</v>
      </c>
      <c r="F1336" s="220"/>
      <c r="G1336" s="220"/>
      <c r="H1336" s="220"/>
      <c r="I1336" s="220"/>
      <c r="J1336" s="220"/>
      <c r="K1336" s="220"/>
      <c r="L1336" s="220"/>
      <c r="M1336" s="220"/>
      <c r="N1336" s="219"/>
      <c r="O1336" s="219"/>
      <c r="P1336" s="219"/>
      <c r="Q1336" s="219"/>
      <c r="R1336" s="220"/>
      <c r="S1336" s="220"/>
      <c r="T1336" s="220"/>
      <c r="U1336" s="220"/>
      <c r="V1336" s="220"/>
      <c r="W1336" s="220"/>
      <c r="X1336" s="220"/>
      <c r="Y1336" s="220"/>
      <c r="Z1336" s="210"/>
      <c r="AA1336" s="210"/>
      <c r="AB1336" s="210"/>
      <c r="AC1336" s="210"/>
      <c r="AD1336" s="210"/>
      <c r="AE1336" s="210"/>
      <c r="AF1336" s="210"/>
      <c r="AG1336" s="210" t="s">
        <v>395</v>
      </c>
      <c r="AH1336" s="210">
        <v>5</v>
      </c>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1" x14ac:dyDescent="0.25">
      <c r="A1337" s="232">
        <v>223</v>
      </c>
      <c r="B1337" s="233" t="s">
        <v>1426</v>
      </c>
      <c r="C1337" s="250" t="s">
        <v>1427</v>
      </c>
      <c r="D1337" s="234" t="s">
        <v>407</v>
      </c>
      <c r="E1337" s="235">
        <v>467.2</v>
      </c>
      <c r="F1337" s="236"/>
      <c r="G1337" s="237">
        <f>ROUND(E1337*F1337,2)</f>
        <v>0</v>
      </c>
      <c r="H1337" s="236"/>
      <c r="I1337" s="237">
        <f>ROUND(E1337*H1337,2)</f>
        <v>0</v>
      </c>
      <c r="J1337" s="236"/>
      <c r="K1337" s="237">
        <f>ROUND(E1337*J1337,2)</f>
        <v>0</v>
      </c>
      <c r="L1337" s="237">
        <v>12</v>
      </c>
      <c r="M1337" s="237">
        <f>G1337*(1+L1337/100)</f>
        <v>0</v>
      </c>
      <c r="N1337" s="235">
        <v>0</v>
      </c>
      <c r="O1337" s="235">
        <f>ROUND(E1337*N1337,2)</f>
        <v>0</v>
      </c>
      <c r="P1337" s="235">
        <v>0</v>
      </c>
      <c r="Q1337" s="235">
        <f>ROUND(E1337*P1337,2)</f>
        <v>0</v>
      </c>
      <c r="R1337" s="237" t="s">
        <v>1419</v>
      </c>
      <c r="S1337" s="237" t="s">
        <v>292</v>
      </c>
      <c r="T1337" s="238" t="s">
        <v>439</v>
      </c>
      <c r="U1337" s="220">
        <v>0.1</v>
      </c>
      <c r="V1337" s="220">
        <f>ROUND(E1337*U1337,2)</f>
        <v>46.72</v>
      </c>
      <c r="W1337" s="220"/>
      <c r="X1337" s="220" t="s">
        <v>326</v>
      </c>
      <c r="Y1337" s="220" t="s">
        <v>295</v>
      </c>
      <c r="Z1337" s="210"/>
      <c r="AA1337" s="210"/>
      <c r="AB1337" s="210"/>
      <c r="AC1337" s="210"/>
      <c r="AD1337" s="210"/>
      <c r="AE1337" s="210"/>
      <c r="AF1337" s="210"/>
      <c r="AG1337" s="210" t="s">
        <v>327</v>
      </c>
      <c r="AH1337" s="210"/>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2" x14ac:dyDescent="0.25">
      <c r="A1338" s="217"/>
      <c r="B1338" s="218"/>
      <c r="C1338" s="265" t="s">
        <v>1428</v>
      </c>
      <c r="D1338" s="257"/>
      <c r="E1338" s="258">
        <v>467.2</v>
      </c>
      <c r="F1338" s="220"/>
      <c r="G1338" s="220"/>
      <c r="H1338" s="220"/>
      <c r="I1338" s="220"/>
      <c r="J1338" s="220"/>
      <c r="K1338" s="220"/>
      <c r="L1338" s="220"/>
      <c r="M1338" s="220"/>
      <c r="N1338" s="219"/>
      <c r="O1338" s="219"/>
      <c r="P1338" s="219"/>
      <c r="Q1338" s="219"/>
      <c r="R1338" s="220"/>
      <c r="S1338" s="220"/>
      <c r="T1338" s="220"/>
      <c r="U1338" s="220"/>
      <c r="V1338" s="220"/>
      <c r="W1338" s="220"/>
      <c r="X1338" s="220"/>
      <c r="Y1338" s="220"/>
      <c r="Z1338" s="210"/>
      <c r="AA1338" s="210"/>
      <c r="AB1338" s="210"/>
      <c r="AC1338" s="210"/>
      <c r="AD1338" s="210"/>
      <c r="AE1338" s="210"/>
      <c r="AF1338" s="210"/>
      <c r="AG1338" s="210" t="s">
        <v>395</v>
      </c>
      <c r="AH1338" s="210">
        <v>5</v>
      </c>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1" x14ac:dyDescent="0.25">
      <c r="A1339" s="232">
        <v>224</v>
      </c>
      <c r="B1339" s="233" t="s">
        <v>1429</v>
      </c>
      <c r="C1339" s="250" t="s">
        <v>1430</v>
      </c>
      <c r="D1339" s="234" t="s">
        <v>407</v>
      </c>
      <c r="E1339" s="235">
        <v>595.98</v>
      </c>
      <c r="F1339" s="236"/>
      <c r="G1339" s="237">
        <f>ROUND(E1339*F1339,2)</f>
        <v>0</v>
      </c>
      <c r="H1339" s="236"/>
      <c r="I1339" s="237">
        <f>ROUND(E1339*H1339,2)</f>
        <v>0</v>
      </c>
      <c r="J1339" s="236"/>
      <c r="K1339" s="237">
        <f>ROUND(E1339*J1339,2)</f>
        <v>0</v>
      </c>
      <c r="L1339" s="237">
        <v>12</v>
      </c>
      <c r="M1339" s="237">
        <f>G1339*(1+L1339/100)</f>
        <v>0</v>
      </c>
      <c r="N1339" s="235">
        <v>1.2099999999999999E-3</v>
      </c>
      <c r="O1339" s="235">
        <f>ROUND(E1339*N1339,2)</f>
        <v>0.72</v>
      </c>
      <c r="P1339" s="235">
        <v>0</v>
      </c>
      <c r="Q1339" s="235">
        <f>ROUND(E1339*P1339,2)</f>
        <v>0</v>
      </c>
      <c r="R1339" s="237" t="s">
        <v>1419</v>
      </c>
      <c r="S1339" s="237" t="s">
        <v>292</v>
      </c>
      <c r="T1339" s="238" t="s">
        <v>439</v>
      </c>
      <c r="U1339" s="220">
        <v>0.18</v>
      </c>
      <c r="V1339" s="220">
        <f>ROUND(E1339*U1339,2)</f>
        <v>107.28</v>
      </c>
      <c r="W1339" s="220"/>
      <c r="X1339" s="220" t="s">
        <v>326</v>
      </c>
      <c r="Y1339" s="220" t="s">
        <v>295</v>
      </c>
      <c r="Z1339" s="210"/>
      <c r="AA1339" s="210"/>
      <c r="AB1339" s="210"/>
      <c r="AC1339" s="210"/>
      <c r="AD1339" s="210"/>
      <c r="AE1339" s="210"/>
      <c r="AF1339" s="210"/>
      <c r="AG1339" s="210" t="s">
        <v>327</v>
      </c>
      <c r="AH1339" s="210"/>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2" x14ac:dyDescent="0.25">
      <c r="A1340" s="217"/>
      <c r="B1340" s="218"/>
      <c r="C1340" s="265" t="s">
        <v>1431</v>
      </c>
      <c r="D1340" s="257"/>
      <c r="E1340" s="258">
        <v>452.18</v>
      </c>
      <c r="F1340" s="220"/>
      <c r="G1340" s="220"/>
      <c r="H1340" s="220"/>
      <c r="I1340" s="220"/>
      <c r="J1340" s="220"/>
      <c r="K1340" s="220"/>
      <c r="L1340" s="220"/>
      <c r="M1340" s="220"/>
      <c r="N1340" s="219"/>
      <c r="O1340" s="219"/>
      <c r="P1340" s="219"/>
      <c r="Q1340" s="219"/>
      <c r="R1340" s="220"/>
      <c r="S1340" s="220"/>
      <c r="T1340" s="220"/>
      <c r="U1340" s="220"/>
      <c r="V1340" s="220"/>
      <c r="W1340" s="220"/>
      <c r="X1340" s="220"/>
      <c r="Y1340" s="220"/>
      <c r="Z1340" s="210"/>
      <c r="AA1340" s="210"/>
      <c r="AB1340" s="210"/>
      <c r="AC1340" s="210"/>
      <c r="AD1340" s="210"/>
      <c r="AE1340" s="210"/>
      <c r="AF1340" s="210"/>
      <c r="AG1340" s="210" t="s">
        <v>395</v>
      </c>
      <c r="AH1340" s="210">
        <v>0</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3" x14ac:dyDescent="0.25">
      <c r="A1341" s="217"/>
      <c r="B1341" s="218"/>
      <c r="C1341" s="265" t="s">
        <v>1432</v>
      </c>
      <c r="D1341" s="257"/>
      <c r="E1341" s="258">
        <v>143.80000000000001</v>
      </c>
      <c r="F1341" s="220"/>
      <c r="G1341" s="220"/>
      <c r="H1341" s="220"/>
      <c r="I1341" s="220"/>
      <c r="J1341" s="220"/>
      <c r="K1341" s="220"/>
      <c r="L1341" s="220"/>
      <c r="M1341" s="220"/>
      <c r="N1341" s="219"/>
      <c r="O1341" s="219"/>
      <c r="P1341" s="219"/>
      <c r="Q1341" s="219"/>
      <c r="R1341" s="220"/>
      <c r="S1341" s="220"/>
      <c r="T1341" s="220"/>
      <c r="U1341" s="220"/>
      <c r="V1341" s="220"/>
      <c r="W1341" s="220"/>
      <c r="X1341" s="220"/>
      <c r="Y1341" s="220"/>
      <c r="Z1341" s="210"/>
      <c r="AA1341" s="210"/>
      <c r="AB1341" s="210"/>
      <c r="AC1341" s="210"/>
      <c r="AD1341" s="210"/>
      <c r="AE1341" s="210"/>
      <c r="AF1341" s="210"/>
      <c r="AG1341" s="210" t="s">
        <v>395</v>
      </c>
      <c r="AH1341" s="210">
        <v>0</v>
      </c>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1" x14ac:dyDescent="0.25">
      <c r="A1342" s="232">
        <v>225</v>
      </c>
      <c r="B1342" s="233" t="s">
        <v>1433</v>
      </c>
      <c r="C1342" s="250" t="s">
        <v>1434</v>
      </c>
      <c r="D1342" s="234" t="s">
        <v>407</v>
      </c>
      <c r="E1342" s="235">
        <v>467.2</v>
      </c>
      <c r="F1342" s="236"/>
      <c r="G1342" s="237">
        <f>ROUND(E1342*F1342,2)</f>
        <v>0</v>
      </c>
      <c r="H1342" s="236"/>
      <c r="I1342" s="237">
        <f>ROUND(E1342*H1342,2)</f>
        <v>0</v>
      </c>
      <c r="J1342" s="236"/>
      <c r="K1342" s="237">
        <f>ROUND(E1342*J1342,2)</f>
        <v>0</v>
      </c>
      <c r="L1342" s="237">
        <v>12</v>
      </c>
      <c r="M1342" s="237">
        <f>G1342*(1+L1342/100)</f>
        <v>0</v>
      </c>
      <c r="N1342" s="235">
        <v>0</v>
      </c>
      <c r="O1342" s="235">
        <f>ROUND(E1342*N1342,2)</f>
        <v>0</v>
      </c>
      <c r="P1342" s="235">
        <v>0</v>
      </c>
      <c r="Q1342" s="235">
        <f>ROUND(E1342*P1342,2)</f>
        <v>0</v>
      </c>
      <c r="R1342" s="237" t="s">
        <v>1419</v>
      </c>
      <c r="S1342" s="237" t="s">
        <v>292</v>
      </c>
      <c r="T1342" s="238" t="s">
        <v>439</v>
      </c>
      <c r="U1342" s="220">
        <v>0.03</v>
      </c>
      <c r="V1342" s="220">
        <f>ROUND(E1342*U1342,2)</f>
        <v>14.02</v>
      </c>
      <c r="W1342" s="220"/>
      <c r="X1342" s="220" t="s">
        <v>326</v>
      </c>
      <c r="Y1342" s="220" t="s">
        <v>295</v>
      </c>
      <c r="Z1342" s="210"/>
      <c r="AA1342" s="210"/>
      <c r="AB1342" s="210"/>
      <c r="AC1342" s="210"/>
      <c r="AD1342" s="210"/>
      <c r="AE1342" s="210"/>
      <c r="AF1342" s="210"/>
      <c r="AG1342" s="210" t="s">
        <v>643</v>
      </c>
      <c r="AH1342" s="210"/>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2" x14ac:dyDescent="0.25">
      <c r="A1343" s="217"/>
      <c r="B1343" s="218"/>
      <c r="C1343" s="265" t="s">
        <v>1428</v>
      </c>
      <c r="D1343" s="257"/>
      <c r="E1343" s="258">
        <v>467.2</v>
      </c>
      <c r="F1343" s="220"/>
      <c r="G1343" s="220"/>
      <c r="H1343" s="220"/>
      <c r="I1343" s="220"/>
      <c r="J1343" s="220"/>
      <c r="K1343" s="220"/>
      <c r="L1343" s="220"/>
      <c r="M1343" s="220"/>
      <c r="N1343" s="219"/>
      <c r="O1343" s="219"/>
      <c r="P1343" s="219"/>
      <c r="Q1343" s="219"/>
      <c r="R1343" s="220"/>
      <c r="S1343" s="220"/>
      <c r="T1343" s="220"/>
      <c r="U1343" s="220"/>
      <c r="V1343" s="220"/>
      <c r="W1343" s="220"/>
      <c r="X1343" s="220"/>
      <c r="Y1343" s="220"/>
      <c r="Z1343" s="210"/>
      <c r="AA1343" s="210"/>
      <c r="AB1343" s="210"/>
      <c r="AC1343" s="210"/>
      <c r="AD1343" s="210"/>
      <c r="AE1343" s="210"/>
      <c r="AF1343" s="210"/>
      <c r="AG1343" s="210" t="s">
        <v>395</v>
      </c>
      <c r="AH1343" s="210">
        <v>5</v>
      </c>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ht="20.399999999999999" outlineLevel="1" x14ac:dyDescent="0.25">
      <c r="A1344" s="232">
        <v>226</v>
      </c>
      <c r="B1344" s="233" t="s">
        <v>1435</v>
      </c>
      <c r="C1344" s="250" t="s">
        <v>1436</v>
      </c>
      <c r="D1344" s="234" t="s">
        <v>407</v>
      </c>
      <c r="E1344" s="235">
        <v>934.4</v>
      </c>
      <c r="F1344" s="236"/>
      <c r="G1344" s="237">
        <f>ROUND(E1344*F1344,2)</f>
        <v>0</v>
      </c>
      <c r="H1344" s="236"/>
      <c r="I1344" s="237">
        <f>ROUND(E1344*H1344,2)</f>
        <v>0</v>
      </c>
      <c r="J1344" s="236"/>
      <c r="K1344" s="237">
        <f>ROUND(E1344*J1344,2)</f>
        <v>0</v>
      </c>
      <c r="L1344" s="237">
        <v>12</v>
      </c>
      <c r="M1344" s="237">
        <f>G1344*(1+L1344/100)</f>
        <v>0</v>
      </c>
      <c r="N1344" s="235">
        <v>1.4999999999999999E-4</v>
      </c>
      <c r="O1344" s="235">
        <f>ROUND(E1344*N1344,2)</f>
        <v>0.14000000000000001</v>
      </c>
      <c r="P1344" s="235">
        <v>0</v>
      </c>
      <c r="Q1344" s="235">
        <f>ROUND(E1344*P1344,2)</f>
        <v>0</v>
      </c>
      <c r="R1344" s="237" t="s">
        <v>1419</v>
      </c>
      <c r="S1344" s="237" t="s">
        <v>292</v>
      </c>
      <c r="T1344" s="238" t="s">
        <v>439</v>
      </c>
      <c r="U1344" s="220">
        <v>0</v>
      </c>
      <c r="V1344" s="220">
        <f>ROUND(E1344*U1344,2)</f>
        <v>0</v>
      </c>
      <c r="W1344" s="220"/>
      <c r="X1344" s="220" t="s">
        <v>326</v>
      </c>
      <c r="Y1344" s="220" t="s">
        <v>295</v>
      </c>
      <c r="Z1344" s="210"/>
      <c r="AA1344" s="210"/>
      <c r="AB1344" s="210"/>
      <c r="AC1344" s="210"/>
      <c r="AD1344" s="210"/>
      <c r="AE1344" s="210"/>
      <c r="AF1344" s="210"/>
      <c r="AG1344" s="210" t="s">
        <v>643</v>
      </c>
      <c r="AH1344" s="210"/>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2" x14ac:dyDescent="0.25">
      <c r="A1345" s="217"/>
      <c r="B1345" s="218"/>
      <c r="C1345" s="265" t="s">
        <v>1437</v>
      </c>
      <c r="D1345" s="257"/>
      <c r="E1345" s="258">
        <v>934.4</v>
      </c>
      <c r="F1345" s="220"/>
      <c r="G1345" s="220"/>
      <c r="H1345" s="220"/>
      <c r="I1345" s="220"/>
      <c r="J1345" s="220"/>
      <c r="K1345" s="220"/>
      <c r="L1345" s="220"/>
      <c r="M1345" s="220"/>
      <c r="N1345" s="219"/>
      <c r="O1345" s="219"/>
      <c r="P1345" s="219"/>
      <c r="Q1345" s="219"/>
      <c r="R1345" s="220"/>
      <c r="S1345" s="220"/>
      <c r="T1345" s="220"/>
      <c r="U1345" s="220"/>
      <c r="V1345" s="220"/>
      <c r="W1345" s="220"/>
      <c r="X1345" s="220"/>
      <c r="Y1345" s="220"/>
      <c r="Z1345" s="210"/>
      <c r="AA1345" s="210"/>
      <c r="AB1345" s="210"/>
      <c r="AC1345" s="210"/>
      <c r="AD1345" s="210"/>
      <c r="AE1345" s="210"/>
      <c r="AF1345" s="210"/>
      <c r="AG1345" s="210" t="s">
        <v>395</v>
      </c>
      <c r="AH1345" s="210">
        <v>5</v>
      </c>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1" x14ac:dyDescent="0.25">
      <c r="A1346" s="232">
        <v>227</v>
      </c>
      <c r="B1346" s="233" t="s">
        <v>1438</v>
      </c>
      <c r="C1346" s="250" t="s">
        <v>1439</v>
      </c>
      <c r="D1346" s="234" t="s">
        <v>407</v>
      </c>
      <c r="E1346" s="235">
        <v>467.2</v>
      </c>
      <c r="F1346" s="236"/>
      <c r="G1346" s="237">
        <f>ROUND(E1346*F1346,2)</f>
        <v>0</v>
      </c>
      <c r="H1346" s="236"/>
      <c r="I1346" s="237">
        <f>ROUND(E1346*H1346,2)</f>
        <v>0</v>
      </c>
      <c r="J1346" s="236"/>
      <c r="K1346" s="237">
        <f>ROUND(E1346*J1346,2)</f>
        <v>0</v>
      </c>
      <c r="L1346" s="237">
        <v>12</v>
      </c>
      <c r="M1346" s="237">
        <f>G1346*(1+L1346/100)</f>
        <v>0</v>
      </c>
      <c r="N1346" s="235">
        <v>0</v>
      </c>
      <c r="O1346" s="235">
        <f>ROUND(E1346*N1346,2)</f>
        <v>0</v>
      </c>
      <c r="P1346" s="235">
        <v>0</v>
      </c>
      <c r="Q1346" s="235">
        <f>ROUND(E1346*P1346,2)</f>
        <v>0</v>
      </c>
      <c r="R1346" s="237" t="s">
        <v>1419</v>
      </c>
      <c r="S1346" s="237" t="s">
        <v>292</v>
      </c>
      <c r="T1346" s="238" t="s">
        <v>439</v>
      </c>
      <c r="U1346" s="220">
        <v>0.02</v>
      </c>
      <c r="V1346" s="220">
        <f>ROUND(E1346*U1346,2)</f>
        <v>9.34</v>
      </c>
      <c r="W1346" s="220"/>
      <c r="X1346" s="220" t="s">
        <v>326</v>
      </c>
      <c r="Y1346" s="220" t="s">
        <v>295</v>
      </c>
      <c r="Z1346" s="210"/>
      <c r="AA1346" s="210"/>
      <c r="AB1346" s="210"/>
      <c r="AC1346" s="210"/>
      <c r="AD1346" s="210"/>
      <c r="AE1346" s="210"/>
      <c r="AF1346" s="210"/>
      <c r="AG1346" s="210" t="s">
        <v>643</v>
      </c>
      <c r="AH1346" s="210"/>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2" x14ac:dyDescent="0.25">
      <c r="A1347" s="217"/>
      <c r="B1347" s="218"/>
      <c r="C1347" s="265" t="s">
        <v>1440</v>
      </c>
      <c r="D1347" s="257"/>
      <c r="E1347" s="258">
        <v>467.2</v>
      </c>
      <c r="F1347" s="220"/>
      <c r="G1347" s="220"/>
      <c r="H1347" s="220"/>
      <c r="I1347" s="220"/>
      <c r="J1347" s="220"/>
      <c r="K1347" s="220"/>
      <c r="L1347" s="220"/>
      <c r="M1347" s="220"/>
      <c r="N1347" s="219"/>
      <c r="O1347" s="219"/>
      <c r="P1347" s="219"/>
      <c r="Q1347" s="219"/>
      <c r="R1347" s="220"/>
      <c r="S1347" s="220"/>
      <c r="T1347" s="220"/>
      <c r="U1347" s="220"/>
      <c r="V1347" s="220"/>
      <c r="W1347" s="220"/>
      <c r="X1347" s="220"/>
      <c r="Y1347" s="220"/>
      <c r="Z1347" s="210"/>
      <c r="AA1347" s="210"/>
      <c r="AB1347" s="210"/>
      <c r="AC1347" s="210"/>
      <c r="AD1347" s="210"/>
      <c r="AE1347" s="210"/>
      <c r="AF1347" s="210"/>
      <c r="AG1347" s="210" t="s">
        <v>395</v>
      </c>
      <c r="AH1347" s="210">
        <v>5</v>
      </c>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x14ac:dyDescent="0.25">
      <c r="A1348" s="225" t="s">
        <v>287</v>
      </c>
      <c r="B1348" s="226" t="s">
        <v>182</v>
      </c>
      <c r="C1348" s="249" t="s">
        <v>183</v>
      </c>
      <c r="D1348" s="227"/>
      <c r="E1348" s="228"/>
      <c r="F1348" s="229"/>
      <c r="G1348" s="229">
        <f>SUMIF(AG1349:AG1406,"&lt;&gt;NOR",G1349:G1406)</f>
        <v>0</v>
      </c>
      <c r="H1348" s="229"/>
      <c r="I1348" s="229">
        <f>SUM(I1349:I1406)</f>
        <v>0</v>
      </c>
      <c r="J1348" s="229"/>
      <c r="K1348" s="229">
        <f>SUM(K1349:K1406)</f>
        <v>0</v>
      </c>
      <c r="L1348" s="229"/>
      <c r="M1348" s="229">
        <f>SUM(M1349:M1406)</f>
        <v>0</v>
      </c>
      <c r="N1348" s="228"/>
      <c r="O1348" s="228">
        <f>SUM(O1349:O1406)</f>
        <v>0.08</v>
      </c>
      <c r="P1348" s="228"/>
      <c r="Q1348" s="228">
        <f>SUM(Q1349:Q1406)</f>
        <v>0</v>
      </c>
      <c r="R1348" s="229"/>
      <c r="S1348" s="229"/>
      <c r="T1348" s="230"/>
      <c r="U1348" s="224"/>
      <c r="V1348" s="224">
        <f>SUM(V1349:V1406)</f>
        <v>215.51</v>
      </c>
      <c r="W1348" s="224"/>
      <c r="X1348" s="224"/>
      <c r="Y1348" s="224"/>
      <c r="AG1348" t="s">
        <v>288</v>
      </c>
    </row>
    <row r="1349" spans="1:60" outlineLevel="1" x14ac:dyDescent="0.25">
      <c r="A1349" s="232">
        <v>228</v>
      </c>
      <c r="B1349" s="233" t="s">
        <v>1441</v>
      </c>
      <c r="C1349" s="250" t="s">
        <v>1442</v>
      </c>
      <c r="D1349" s="234" t="s">
        <v>437</v>
      </c>
      <c r="E1349" s="235">
        <v>1</v>
      </c>
      <c r="F1349" s="236"/>
      <c r="G1349" s="237">
        <f>ROUND(E1349*F1349,2)</f>
        <v>0</v>
      </c>
      <c r="H1349" s="236"/>
      <c r="I1349" s="237">
        <f>ROUND(E1349*H1349,2)</f>
        <v>0</v>
      </c>
      <c r="J1349" s="236"/>
      <c r="K1349" s="237">
        <f>ROUND(E1349*J1349,2)</f>
        <v>0</v>
      </c>
      <c r="L1349" s="237">
        <v>12</v>
      </c>
      <c r="M1349" s="237">
        <f>G1349*(1+L1349/100)</f>
        <v>0</v>
      </c>
      <c r="N1349" s="235">
        <v>1.55E-2</v>
      </c>
      <c r="O1349" s="235">
        <f>ROUND(E1349*N1349,2)</f>
        <v>0.02</v>
      </c>
      <c r="P1349" s="235">
        <v>0</v>
      </c>
      <c r="Q1349" s="235">
        <f>ROUND(E1349*P1349,2)</f>
        <v>0</v>
      </c>
      <c r="R1349" s="237"/>
      <c r="S1349" s="237" t="s">
        <v>325</v>
      </c>
      <c r="T1349" s="238" t="s">
        <v>293</v>
      </c>
      <c r="U1349" s="220">
        <v>0</v>
      </c>
      <c r="V1349" s="220">
        <f>ROUND(E1349*U1349,2)</f>
        <v>0</v>
      </c>
      <c r="W1349" s="220"/>
      <c r="X1349" s="220" t="s">
        <v>607</v>
      </c>
      <c r="Y1349" s="220" t="s">
        <v>295</v>
      </c>
      <c r="Z1349" s="210"/>
      <c r="AA1349" s="210"/>
      <c r="AB1349" s="210"/>
      <c r="AC1349" s="210"/>
      <c r="AD1349" s="210"/>
      <c r="AE1349" s="210"/>
      <c r="AF1349" s="210"/>
      <c r="AG1349" s="210" t="s">
        <v>608</v>
      </c>
      <c r="AH1349" s="210"/>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2" x14ac:dyDescent="0.25">
      <c r="A1350" s="217"/>
      <c r="B1350" s="218"/>
      <c r="C1350" s="265" t="s">
        <v>1443</v>
      </c>
      <c r="D1350" s="257"/>
      <c r="E1350" s="258">
        <v>1</v>
      </c>
      <c r="F1350" s="220"/>
      <c r="G1350" s="220"/>
      <c r="H1350" s="220"/>
      <c r="I1350" s="220"/>
      <c r="J1350" s="220"/>
      <c r="K1350" s="220"/>
      <c r="L1350" s="220"/>
      <c r="M1350" s="220"/>
      <c r="N1350" s="219"/>
      <c r="O1350" s="219"/>
      <c r="P1350" s="219"/>
      <c r="Q1350" s="219"/>
      <c r="R1350" s="220"/>
      <c r="S1350" s="220"/>
      <c r="T1350" s="220"/>
      <c r="U1350" s="220"/>
      <c r="V1350" s="220"/>
      <c r="W1350" s="220"/>
      <c r="X1350" s="220"/>
      <c r="Y1350" s="220"/>
      <c r="Z1350" s="210"/>
      <c r="AA1350" s="210"/>
      <c r="AB1350" s="210"/>
      <c r="AC1350" s="210"/>
      <c r="AD1350" s="210"/>
      <c r="AE1350" s="210"/>
      <c r="AF1350" s="210"/>
      <c r="AG1350" s="210" t="s">
        <v>395</v>
      </c>
      <c r="AH1350" s="210">
        <v>0</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ht="20.399999999999999" outlineLevel="1" x14ac:dyDescent="0.25">
      <c r="A1351" s="232">
        <v>229</v>
      </c>
      <c r="B1351" s="233" t="s">
        <v>1444</v>
      </c>
      <c r="C1351" s="250" t="s">
        <v>1445</v>
      </c>
      <c r="D1351" s="234" t="s">
        <v>437</v>
      </c>
      <c r="E1351" s="235">
        <v>2</v>
      </c>
      <c r="F1351" s="236"/>
      <c r="G1351" s="237">
        <f>ROUND(E1351*F1351,2)</f>
        <v>0</v>
      </c>
      <c r="H1351" s="236"/>
      <c r="I1351" s="237">
        <f>ROUND(E1351*H1351,2)</f>
        <v>0</v>
      </c>
      <c r="J1351" s="236"/>
      <c r="K1351" s="237">
        <f>ROUND(E1351*J1351,2)</f>
        <v>0</v>
      </c>
      <c r="L1351" s="237">
        <v>12</v>
      </c>
      <c r="M1351" s="237">
        <f>G1351*(1+L1351/100)</f>
        <v>0</v>
      </c>
      <c r="N1351" s="235">
        <v>1.55E-2</v>
      </c>
      <c r="O1351" s="235">
        <f>ROUND(E1351*N1351,2)</f>
        <v>0.03</v>
      </c>
      <c r="P1351" s="235">
        <v>0</v>
      </c>
      <c r="Q1351" s="235">
        <f>ROUND(E1351*P1351,2)</f>
        <v>0</v>
      </c>
      <c r="R1351" s="237" t="s">
        <v>606</v>
      </c>
      <c r="S1351" s="237" t="s">
        <v>1446</v>
      </c>
      <c r="T1351" s="238" t="s">
        <v>1446</v>
      </c>
      <c r="U1351" s="220">
        <v>0</v>
      </c>
      <c r="V1351" s="220">
        <f>ROUND(E1351*U1351,2)</f>
        <v>0</v>
      </c>
      <c r="W1351" s="220"/>
      <c r="X1351" s="220" t="s">
        <v>607</v>
      </c>
      <c r="Y1351" s="220" t="s">
        <v>295</v>
      </c>
      <c r="Z1351" s="210"/>
      <c r="AA1351" s="210"/>
      <c r="AB1351" s="210"/>
      <c r="AC1351" s="210"/>
      <c r="AD1351" s="210"/>
      <c r="AE1351" s="210"/>
      <c r="AF1351" s="210"/>
      <c r="AG1351" s="210" t="s">
        <v>608</v>
      </c>
      <c r="AH1351" s="210"/>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2" x14ac:dyDescent="0.25">
      <c r="A1352" s="217"/>
      <c r="B1352" s="218"/>
      <c r="C1352" s="265" t="s">
        <v>1447</v>
      </c>
      <c r="D1352" s="257"/>
      <c r="E1352" s="258">
        <v>2</v>
      </c>
      <c r="F1352" s="220"/>
      <c r="G1352" s="220"/>
      <c r="H1352" s="220"/>
      <c r="I1352" s="220"/>
      <c r="J1352" s="220"/>
      <c r="K1352" s="220"/>
      <c r="L1352" s="220"/>
      <c r="M1352" s="220"/>
      <c r="N1352" s="219"/>
      <c r="O1352" s="219"/>
      <c r="P1352" s="219"/>
      <c r="Q1352" s="219"/>
      <c r="R1352" s="220"/>
      <c r="S1352" s="220"/>
      <c r="T1352" s="220"/>
      <c r="U1352" s="220"/>
      <c r="V1352" s="220"/>
      <c r="W1352" s="220"/>
      <c r="X1352" s="220"/>
      <c r="Y1352" s="220"/>
      <c r="Z1352" s="210"/>
      <c r="AA1352" s="210"/>
      <c r="AB1352" s="210"/>
      <c r="AC1352" s="210"/>
      <c r="AD1352" s="210"/>
      <c r="AE1352" s="210"/>
      <c r="AF1352" s="210"/>
      <c r="AG1352" s="210" t="s">
        <v>395</v>
      </c>
      <c r="AH1352" s="210">
        <v>0</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ht="20.399999999999999" outlineLevel="1" x14ac:dyDescent="0.25">
      <c r="A1353" s="232">
        <v>230</v>
      </c>
      <c r="B1353" s="233" t="s">
        <v>1448</v>
      </c>
      <c r="C1353" s="250" t="s">
        <v>1449</v>
      </c>
      <c r="D1353" s="234" t="s">
        <v>437</v>
      </c>
      <c r="E1353" s="235">
        <v>1</v>
      </c>
      <c r="F1353" s="236"/>
      <c r="G1353" s="237">
        <f>ROUND(E1353*F1353,2)</f>
        <v>0</v>
      </c>
      <c r="H1353" s="236"/>
      <c r="I1353" s="237">
        <f>ROUND(E1353*H1353,2)</f>
        <v>0</v>
      </c>
      <c r="J1353" s="236"/>
      <c r="K1353" s="237">
        <f>ROUND(E1353*J1353,2)</f>
        <v>0</v>
      </c>
      <c r="L1353" s="237">
        <v>12</v>
      </c>
      <c r="M1353" s="237">
        <f>G1353*(1+L1353/100)</f>
        <v>0</v>
      </c>
      <c r="N1353" s="235">
        <v>2E-3</v>
      </c>
      <c r="O1353" s="235">
        <f>ROUND(E1353*N1353,2)</f>
        <v>0</v>
      </c>
      <c r="P1353" s="235">
        <v>0</v>
      </c>
      <c r="Q1353" s="235">
        <f>ROUND(E1353*P1353,2)</f>
        <v>0</v>
      </c>
      <c r="R1353" s="237"/>
      <c r="S1353" s="237" t="s">
        <v>325</v>
      </c>
      <c r="T1353" s="238" t="s">
        <v>293</v>
      </c>
      <c r="U1353" s="220">
        <v>0</v>
      </c>
      <c r="V1353" s="220">
        <f>ROUND(E1353*U1353,2)</f>
        <v>0</v>
      </c>
      <c r="W1353" s="220"/>
      <c r="X1353" s="220" t="s">
        <v>326</v>
      </c>
      <c r="Y1353" s="220" t="s">
        <v>295</v>
      </c>
      <c r="Z1353" s="210"/>
      <c r="AA1353" s="210"/>
      <c r="AB1353" s="210"/>
      <c r="AC1353" s="210"/>
      <c r="AD1353" s="210"/>
      <c r="AE1353" s="210"/>
      <c r="AF1353" s="210"/>
      <c r="AG1353" s="210" t="s">
        <v>327</v>
      </c>
      <c r="AH1353" s="210"/>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2" x14ac:dyDescent="0.25">
      <c r="A1354" s="217"/>
      <c r="B1354" s="218"/>
      <c r="C1354" s="265" t="s">
        <v>1450</v>
      </c>
      <c r="D1354" s="257"/>
      <c r="E1354" s="258">
        <v>1</v>
      </c>
      <c r="F1354" s="220"/>
      <c r="G1354" s="220"/>
      <c r="H1354" s="220"/>
      <c r="I1354" s="220"/>
      <c r="J1354" s="220"/>
      <c r="K1354" s="220"/>
      <c r="L1354" s="220"/>
      <c r="M1354" s="220"/>
      <c r="N1354" s="219"/>
      <c r="O1354" s="219"/>
      <c r="P1354" s="219"/>
      <c r="Q1354" s="219"/>
      <c r="R1354" s="220"/>
      <c r="S1354" s="220"/>
      <c r="T1354" s="220"/>
      <c r="U1354" s="220"/>
      <c r="V1354" s="220"/>
      <c r="W1354" s="220"/>
      <c r="X1354" s="220"/>
      <c r="Y1354" s="220"/>
      <c r="Z1354" s="210"/>
      <c r="AA1354" s="210"/>
      <c r="AB1354" s="210"/>
      <c r="AC1354" s="210"/>
      <c r="AD1354" s="210"/>
      <c r="AE1354" s="210"/>
      <c r="AF1354" s="210"/>
      <c r="AG1354" s="210" t="s">
        <v>395</v>
      </c>
      <c r="AH1354" s="210">
        <v>0</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1" x14ac:dyDescent="0.25">
      <c r="A1355" s="232">
        <v>231</v>
      </c>
      <c r="B1355" s="233" t="s">
        <v>1451</v>
      </c>
      <c r="C1355" s="250" t="s">
        <v>1452</v>
      </c>
      <c r="D1355" s="234" t="s">
        <v>740</v>
      </c>
      <c r="E1355" s="235">
        <v>490</v>
      </c>
      <c r="F1355" s="236"/>
      <c r="G1355" s="237">
        <f>ROUND(E1355*F1355,2)</f>
        <v>0</v>
      </c>
      <c r="H1355" s="236"/>
      <c r="I1355" s="237">
        <f>ROUND(E1355*H1355,2)</f>
        <v>0</v>
      </c>
      <c r="J1355" s="236"/>
      <c r="K1355" s="237">
        <f>ROUND(E1355*J1355,2)</f>
        <v>0</v>
      </c>
      <c r="L1355" s="237">
        <v>12</v>
      </c>
      <c r="M1355" s="237">
        <f>G1355*(1+L1355/100)</f>
        <v>0</v>
      </c>
      <c r="N1355" s="235">
        <v>0</v>
      </c>
      <c r="O1355" s="235">
        <f>ROUND(E1355*N1355,2)</f>
        <v>0</v>
      </c>
      <c r="P1355" s="235">
        <v>0</v>
      </c>
      <c r="Q1355" s="235">
        <f>ROUND(E1355*P1355,2)</f>
        <v>0</v>
      </c>
      <c r="R1355" s="237"/>
      <c r="S1355" s="237" t="s">
        <v>325</v>
      </c>
      <c r="T1355" s="238" t="s">
        <v>293</v>
      </c>
      <c r="U1355" s="220">
        <v>0</v>
      </c>
      <c r="V1355" s="220">
        <f>ROUND(E1355*U1355,2)</f>
        <v>0</v>
      </c>
      <c r="W1355" s="220"/>
      <c r="X1355" s="220" t="s">
        <v>326</v>
      </c>
      <c r="Y1355" s="220" t="s">
        <v>295</v>
      </c>
      <c r="Z1355" s="210"/>
      <c r="AA1355" s="210"/>
      <c r="AB1355" s="210"/>
      <c r="AC1355" s="210"/>
      <c r="AD1355" s="210"/>
      <c r="AE1355" s="210"/>
      <c r="AF1355" s="210"/>
      <c r="AG1355" s="210" t="s">
        <v>327</v>
      </c>
      <c r="AH1355" s="210"/>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2" x14ac:dyDescent="0.25">
      <c r="A1356" s="217"/>
      <c r="B1356" s="218"/>
      <c r="C1356" s="251" t="s">
        <v>1559</v>
      </c>
      <c r="D1356" s="239"/>
      <c r="E1356" s="239"/>
      <c r="F1356" s="239"/>
      <c r="G1356" s="239"/>
      <c r="H1356" s="220"/>
      <c r="I1356" s="220"/>
      <c r="J1356" s="220"/>
      <c r="K1356" s="220"/>
      <c r="L1356" s="220"/>
      <c r="M1356" s="220"/>
      <c r="N1356" s="219"/>
      <c r="O1356" s="219"/>
      <c r="P1356" s="219"/>
      <c r="Q1356" s="219"/>
      <c r="R1356" s="220"/>
      <c r="S1356" s="220"/>
      <c r="T1356" s="220"/>
      <c r="U1356" s="220"/>
      <c r="V1356" s="220"/>
      <c r="W1356" s="220"/>
      <c r="X1356" s="220"/>
      <c r="Y1356" s="220"/>
      <c r="Z1356" s="210"/>
      <c r="AA1356" s="210"/>
      <c r="AB1356" s="210"/>
      <c r="AC1356" s="210"/>
      <c r="AD1356" s="210"/>
      <c r="AE1356" s="210"/>
      <c r="AF1356" s="210"/>
      <c r="AG1356" s="210" t="s">
        <v>298</v>
      </c>
      <c r="AH1356" s="210"/>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3" x14ac:dyDescent="0.25">
      <c r="A1357" s="217"/>
      <c r="B1357" s="218"/>
      <c r="C1357" s="252" t="s">
        <v>1560</v>
      </c>
      <c r="D1357" s="241"/>
      <c r="E1357" s="241"/>
      <c r="F1357" s="241"/>
      <c r="G1357" s="241"/>
      <c r="H1357" s="220"/>
      <c r="I1357" s="220"/>
      <c r="J1357" s="220"/>
      <c r="K1357" s="220"/>
      <c r="L1357" s="220"/>
      <c r="M1357" s="220"/>
      <c r="N1357" s="219"/>
      <c r="O1357" s="219"/>
      <c r="P1357" s="219"/>
      <c r="Q1357" s="219"/>
      <c r="R1357" s="220"/>
      <c r="S1357" s="220"/>
      <c r="T1357" s="220"/>
      <c r="U1357" s="220"/>
      <c r="V1357" s="220"/>
      <c r="W1357" s="220"/>
      <c r="X1357" s="220"/>
      <c r="Y1357" s="220"/>
      <c r="Z1357" s="210"/>
      <c r="AA1357" s="210"/>
      <c r="AB1357" s="210"/>
      <c r="AC1357" s="210"/>
      <c r="AD1357" s="210"/>
      <c r="AE1357" s="210"/>
      <c r="AF1357" s="210"/>
      <c r="AG1357" s="210" t="s">
        <v>298</v>
      </c>
      <c r="AH1357" s="210"/>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3" x14ac:dyDescent="0.25">
      <c r="A1358" s="217"/>
      <c r="B1358" s="218"/>
      <c r="C1358" s="252" t="s">
        <v>1561</v>
      </c>
      <c r="D1358" s="241"/>
      <c r="E1358" s="241"/>
      <c r="F1358" s="241"/>
      <c r="G1358" s="241"/>
      <c r="H1358" s="220"/>
      <c r="I1358" s="220"/>
      <c r="J1358" s="220"/>
      <c r="K1358" s="220"/>
      <c r="L1358" s="220"/>
      <c r="M1358" s="220"/>
      <c r="N1358" s="219"/>
      <c r="O1358" s="219"/>
      <c r="P1358" s="219"/>
      <c r="Q1358" s="219"/>
      <c r="R1358" s="220"/>
      <c r="S1358" s="220"/>
      <c r="T1358" s="220"/>
      <c r="U1358" s="220"/>
      <c r="V1358" s="220"/>
      <c r="W1358" s="220"/>
      <c r="X1358" s="220"/>
      <c r="Y1358" s="220"/>
      <c r="Z1358" s="210"/>
      <c r="AA1358" s="210"/>
      <c r="AB1358" s="210"/>
      <c r="AC1358" s="210"/>
      <c r="AD1358" s="210"/>
      <c r="AE1358" s="210"/>
      <c r="AF1358" s="210"/>
      <c r="AG1358" s="210" t="s">
        <v>298</v>
      </c>
      <c r="AH1358" s="210"/>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3" x14ac:dyDescent="0.25">
      <c r="A1359" s="217"/>
      <c r="B1359" s="218"/>
      <c r="C1359" s="252" t="s">
        <v>1562</v>
      </c>
      <c r="D1359" s="241"/>
      <c r="E1359" s="241"/>
      <c r="F1359" s="241"/>
      <c r="G1359" s="241"/>
      <c r="H1359" s="220"/>
      <c r="I1359" s="220"/>
      <c r="J1359" s="220"/>
      <c r="K1359" s="220"/>
      <c r="L1359" s="220"/>
      <c r="M1359" s="220"/>
      <c r="N1359" s="219"/>
      <c r="O1359" s="219"/>
      <c r="P1359" s="219"/>
      <c r="Q1359" s="219"/>
      <c r="R1359" s="220"/>
      <c r="S1359" s="220"/>
      <c r="T1359" s="220"/>
      <c r="U1359" s="220"/>
      <c r="V1359" s="220"/>
      <c r="W1359" s="220"/>
      <c r="X1359" s="220"/>
      <c r="Y1359" s="220"/>
      <c r="Z1359" s="210"/>
      <c r="AA1359" s="210"/>
      <c r="AB1359" s="210"/>
      <c r="AC1359" s="210"/>
      <c r="AD1359" s="210"/>
      <c r="AE1359" s="210"/>
      <c r="AF1359" s="210"/>
      <c r="AG1359" s="210" t="s">
        <v>298</v>
      </c>
      <c r="AH1359" s="210"/>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ht="21" outlineLevel="3" x14ac:dyDescent="0.25">
      <c r="A1360" s="217"/>
      <c r="B1360" s="218"/>
      <c r="C1360" s="252" t="s">
        <v>1563</v>
      </c>
      <c r="D1360" s="241"/>
      <c r="E1360" s="241"/>
      <c r="F1360" s="241"/>
      <c r="G1360" s="241"/>
      <c r="H1360" s="220"/>
      <c r="I1360" s="220"/>
      <c r="J1360" s="220"/>
      <c r="K1360" s="220"/>
      <c r="L1360" s="220"/>
      <c r="M1360" s="220"/>
      <c r="N1360" s="219"/>
      <c r="O1360" s="219"/>
      <c r="P1360" s="219"/>
      <c r="Q1360" s="219"/>
      <c r="R1360" s="220"/>
      <c r="S1360" s="220"/>
      <c r="T1360" s="220"/>
      <c r="U1360" s="220"/>
      <c r="V1360" s="220"/>
      <c r="W1360" s="220"/>
      <c r="X1360" s="220"/>
      <c r="Y1360" s="220"/>
      <c r="Z1360" s="210"/>
      <c r="AA1360" s="210"/>
      <c r="AB1360" s="210"/>
      <c r="AC1360" s="210"/>
      <c r="AD1360" s="210"/>
      <c r="AE1360" s="210"/>
      <c r="AF1360" s="210"/>
      <c r="AG1360" s="210" t="s">
        <v>298</v>
      </c>
      <c r="AH1360" s="210"/>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40" t="str">
        <f>C1360</f>
        <v>čelní deska - plech tl. 10 mm, rozměr 120x100 mm, 2x otvor dle kotevních šroubů, včetně antikorozní ochrany vhodné pro styk se zeminou a pro svařování</v>
      </c>
      <c r="BB1360" s="210"/>
      <c r="BC1360" s="210"/>
      <c r="BD1360" s="210"/>
      <c r="BE1360" s="210"/>
      <c r="BF1360" s="210"/>
      <c r="BG1360" s="210"/>
      <c r="BH1360" s="210"/>
    </row>
    <row r="1361" spans="1:60" outlineLevel="3" x14ac:dyDescent="0.25">
      <c r="A1361" s="217"/>
      <c r="B1361" s="218"/>
      <c r="C1361" s="252" t="s">
        <v>1564</v>
      </c>
      <c r="D1361" s="241"/>
      <c r="E1361" s="241"/>
      <c r="F1361" s="241"/>
      <c r="G1361" s="241"/>
      <c r="H1361" s="220"/>
      <c r="I1361" s="220"/>
      <c r="J1361" s="220"/>
      <c r="K1361" s="220"/>
      <c r="L1361" s="220"/>
      <c r="M1361" s="220"/>
      <c r="N1361" s="219"/>
      <c r="O1361" s="219"/>
      <c r="P1361" s="219"/>
      <c r="Q1361" s="219"/>
      <c r="R1361" s="220"/>
      <c r="S1361" s="220"/>
      <c r="T1361" s="220"/>
      <c r="U1361" s="220"/>
      <c r="V1361" s="220"/>
      <c r="W1361" s="220"/>
      <c r="X1361" s="220"/>
      <c r="Y1361" s="220"/>
      <c r="Z1361" s="210"/>
      <c r="AA1361" s="210"/>
      <c r="AB1361" s="210"/>
      <c r="AC1361" s="210"/>
      <c r="AD1361" s="210"/>
      <c r="AE1361" s="210"/>
      <c r="AF1361" s="210"/>
      <c r="AG1361" s="210" t="s">
        <v>298</v>
      </c>
      <c r="AH1361" s="210"/>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3" x14ac:dyDescent="0.25">
      <c r="A1362" s="217"/>
      <c r="B1362" s="218"/>
      <c r="C1362" s="252" t="s">
        <v>1565</v>
      </c>
      <c r="D1362" s="241"/>
      <c r="E1362" s="241"/>
      <c r="F1362" s="241"/>
      <c r="G1362" s="241"/>
      <c r="H1362" s="220"/>
      <c r="I1362" s="220"/>
      <c r="J1362" s="220"/>
      <c r="K1362" s="220"/>
      <c r="L1362" s="220"/>
      <c r="M1362" s="220"/>
      <c r="N1362" s="219"/>
      <c r="O1362" s="219"/>
      <c r="P1362" s="219"/>
      <c r="Q1362" s="219"/>
      <c r="R1362" s="220"/>
      <c r="S1362" s="220"/>
      <c r="T1362" s="220"/>
      <c r="U1362" s="220"/>
      <c r="V1362" s="220"/>
      <c r="W1362" s="220"/>
      <c r="X1362" s="220"/>
      <c r="Y1362" s="220"/>
      <c r="Z1362" s="210"/>
      <c r="AA1362" s="210"/>
      <c r="AB1362" s="210"/>
      <c r="AC1362" s="210"/>
      <c r="AD1362" s="210"/>
      <c r="AE1362" s="210"/>
      <c r="AF1362" s="210"/>
      <c r="AG1362" s="210" t="s">
        <v>298</v>
      </c>
      <c r="AH1362" s="210"/>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3" x14ac:dyDescent="0.25">
      <c r="A1363" s="217"/>
      <c r="B1363" s="218"/>
      <c r="C1363" s="252" t="s">
        <v>1453</v>
      </c>
      <c r="D1363" s="241"/>
      <c r="E1363" s="241"/>
      <c r="F1363" s="241"/>
      <c r="G1363" s="241"/>
      <c r="H1363" s="220"/>
      <c r="I1363" s="220"/>
      <c r="J1363" s="220"/>
      <c r="K1363" s="220"/>
      <c r="L1363" s="220"/>
      <c r="M1363" s="220"/>
      <c r="N1363" s="219"/>
      <c r="O1363" s="219"/>
      <c r="P1363" s="219"/>
      <c r="Q1363" s="219"/>
      <c r="R1363" s="220"/>
      <c r="S1363" s="220"/>
      <c r="T1363" s="220"/>
      <c r="U1363" s="220"/>
      <c r="V1363" s="220"/>
      <c r="W1363" s="220"/>
      <c r="X1363" s="220"/>
      <c r="Y1363" s="220"/>
      <c r="Z1363" s="210"/>
      <c r="AA1363" s="210"/>
      <c r="AB1363" s="210"/>
      <c r="AC1363" s="210"/>
      <c r="AD1363" s="210"/>
      <c r="AE1363" s="210"/>
      <c r="AF1363" s="210"/>
      <c r="AG1363" s="210" t="s">
        <v>298</v>
      </c>
      <c r="AH1363" s="210"/>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2" x14ac:dyDescent="0.25">
      <c r="A1364" s="217"/>
      <c r="B1364" s="218"/>
      <c r="C1364" s="265" t="s">
        <v>1454</v>
      </c>
      <c r="D1364" s="257"/>
      <c r="E1364" s="258">
        <v>490</v>
      </c>
      <c r="F1364" s="220"/>
      <c r="G1364" s="220"/>
      <c r="H1364" s="220"/>
      <c r="I1364" s="220"/>
      <c r="J1364" s="220"/>
      <c r="K1364" s="220"/>
      <c r="L1364" s="220"/>
      <c r="M1364" s="220"/>
      <c r="N1364" s="219"/>
      <c r="O1364" s="219"/>
      <c r="P1364" s="219"/>
      <c r="Q1364" s="219"/>
      <c r="R1364" s="220"/>
      <c r="S1364" s="220"/>
      <c r="T1364" s="220"/>
      <c r="U1364" s="220"/>
      <c r="V1364" s="220"/>
      <c r="W1364" s="220"/>
      <c r="X1364" s="220"/>
      <c r="Y1364" s="220"/>
      <c r="Z1364" s="210"/>
      <c r="AA1364" s="210"/>
      <c r="AB1364" s="210"/>
      <c r="AC1364" s="210"/>
      <c r="AD1364" s="210"/>
      <c r="AE1364" s="210"/>
      <c r="AF1364" s="210"/>
      <c r="AG1364" s="210" t="s">
        <v>395</v>
      </c>
      <c r="AH1364" s="210">
        <v>0</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ht="40.799999999999997" outlineLevel="1" x14ac:dyDescent="0.25">
      <c r="A1365" s="232">
        <v>232</v>
      </c>
      <c r="B1365" s="233" t="s">
        <v>1455</v>
      </c>
      <c r="C1365" s="250" t="s">
        <v>1456</v>
      </c>
      <c r="D1365" s="234" t="s">
        <v>407</v>
      </c>
      <c r="E1365" s="235">
        <v>698.04</v>
      </c>
      <c r="F1365" s="236"/>
      <c r="G1365" s="237">
        <f>ROUND(E1365*F1365,2)</f>
        <v>0</v>
      </c>
      <c r="H1365" s="236"/>
      <c r="I1365" s="237">
        <f>ROUND(E1365*H1365,2)</f>
        <v>0</v>
      </c>
      <c r="J1365" s="236"/>
      <c r="K1365" s="237">
        <f>ROUND(E1365*J1365,2)</f>
        <v>0</v>
      </c>
      <c r="L1365" s="237">
        <v>12</v>
      </c>
      <c r="M1365" s="237">
        <f>G1365*(1+L1365/100)</f>
        <v>0</v>
      </c>
      <c r="N1365" s="235">
        <v>4.0000000000000003E-5</v>
      </c>
      <c r="O1365" s="235">
        <f>ROUND(E1365*N1365,2)</f>
        <v>0.03</v>
      </c>
      <c r="P1365" s="235">
        <v>0</v>
      </c>
      <c r="Q1365" s="235">
        <f>ROUND(E1365*P1365,2)</f>
        <v>0</v>
      </c>
      <c r="R1365" s="237" t="s">
        <v>438</v>
      </c>
      <c r="S1365" s="237" t="s">
        <v>292</v>
      </c>
      <c r="T1365" s="238" t="s">
        <v>439</v>
      </c>
      <c r="U1365" s="220">
        <v>0.308</v>
      </c>
      <c r="V1365" s="220">
        <f>ROUND(E1365*U1365,2)</f>
        <v>215</v>
      </c>
      <c r="W1365" s="220"/>
      <c r="X1365" s="220" t="s">
        <v>326</v>
      </c>
      <c r="Y1365" s="220" t="s">
        <v>295</v>
      </c>
      <c r="Z1365" s="210"/>
      <c r="AA1365" s="210"/>
      <c r="AB1365" s="210"/>
      <c r="AC1365" s="210"/>
      <c r="AD1365" s="210"/>
      <c r="AE1365" s="210"/>
      <c r="AF1365" s="210"/>
      <c r="AG1365" s="210" t="s">
        <v>327</v>
      </c>
      <c r="AH1365" s="210"/>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2" x14ac:dyDescent="0.25">
      <c r="A1366" s="217"/>
      <c r="B1366" s="218"/>
      <c r="C1366" s="265" t="s">
        <v>703</v>
      </c>
      <c r="D1366" s="257"/>
      <c r="E1366" s="258">
        <v>15.87</v>
      </c>
      <c r="F1366" s="220"/>
      <c r="G1366" s="220"/>
      <c r="H1366" s="220"/>
      <c r="I1366" s="220"/>
      <c r="J1366" s="220"/>
      <c r="K1366" s="220"/>
      <c r="L1366" s="220"/>
      <c r="M1366" s="220"/>
      <c r="N1366" s="219"/>
      <c r="O1366" s="219"/>
      <c r="P1366" s="219"/>
      <c r="Q1366" s="219"/>
      <c r="R1366" s="220"/>
      <c r="S1366" s="220"/>
      <c r="T1366" s="220"/>
      <c r="U1366" s="220"/>
      <c r="V1366" s="220"/>
      <c r="W1366" s="220"/>
      <c r="X1366" s="220"/>
      <c r="Y1366" s="220"/>
      <c r="Z1366" s="210"/>
      <c r="AA1366" s="210"/>
      <c r="AB1366" s="210"/>
      <c r="AC1366" s="210"/>
      <c r="AD1366" s="210"/>
      <c r="AE1366" s="210"/>
      <c r="AF1366" s="210"/>
      <c r="AG1366" s="210" t="s">
        <v>395</v>
      </c>
      <c r="AH1366" s="210">
        <v>0</v>
      </c>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3" x14ac:dyDescent="0.25">
      <c r="A1367" s="217"/>
      <c r="B1367" s="218"/>
      <c r="C1367" s="265" t="s">
        <v>704</v>
      </c>
      <c r="D1367" s="257"/>
      <c r="E1367" s="258">
        <v>4.07</v>
      </c>
      <c r="F1367" s="220"/>
      <c r="G1367" s="220"/>
      <c r="H1367" s="220"/>
      <c r="I1367" s="220"/>
      <c r="J1367" s="220"/>
      <c r="K1367" s="220"/>
      <c r="L1367" s="220"/>
      <c r="M1367" s="220"/>
      <c r="N1367" s="219"/>
      <c r="O1367" s="219"/>
      <c r="P1367" s="219"/>
      <c r="Q1367" s="219"/>
      <c r="R1367" s="220"/>
      <c r="S1367" s="220"/>
      <c r="T1367" s="220"/>
      <c r="U1367" s="220"/>
      <c r="V1367" s="220"/>
      <c r="W1367" s="220"/>
      <c r="X1367" s="220"/>
      <c r="Y1367" s="220"/>
      <c r="Z1367" s="210"/>
      <c r="AA1367" s="210"/>
      <c r="AB1367" s="210"/>
      <c r="AC1367" s="210"/>
      <c r="AD1367" s="210"/>
      <c r="AE1367" s="210"/>
      <c r="AF1367" s="210"/>
      <c r="AG1367" s="210" t="s">
        <v>395</v>
      </c>
      <c r="AH1367" s="210">
        <v>0</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3" x14ac:dyDescent="0.25">
      <c r="A1368" s="217"/>
      <c r="B1368" s="218"/>
      <c r="C1368" s="265" t="s">
        <v>705</v>
      </c>
      <c r="D1368" s="257"/>
      <c r="E1368" s="258">
        <v>18.48</v>
      </c>
      <c r="F1368" s="220"/>
      <c r="G1368" s="220"/>
      <c r="H1368" s="220"/>
      <c r="I1368" s="220"/>
      <c r="J1368" s="220"/>
      <c r="K1368" s="220"/>
      <c r="L1368" s="220"/>
      <c r="M1368" s="220"/>
      <c r="N1368" s="219"/>
      <c r="O1368" s="219"/>
      <c r="P1368" s="219"/>
      <c r="Q1368" s="219"/>
      <c r="R1368" s="220"/>
      <c r="S1368" s="220"/>
      <c r="T1368" s="220"/>
      <c r="U1368" s="220"/>
      <c r="V1368" s="220"/>
      <c r="W1368" s="220"/>
      <c r="X1368" s="220"/>
      <c r="Y1368" s="220"/>
      <c r="Z1368" s="210"/>
      <c r="AA1368" s="210"/>
      <c r="AB1368" s="210"/>
      <c r="AC1368" s="210"/>
      <c r="AD1368" s="210"/>
      <c r="AE1368" s="210"/>
      <c r="AF1368" s="210"/>
      <c r="AG1368" s="210" t="s">
        <v>395</v>
      </c>
      <c r="AH1368" s="210">
        <v>0</v>
      </c>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3" x14ac:dyDescent="0.25">
      <c r="A1369" s="217"/>
      <c r="B1369" s="218"/>
      <c r="C1369" s="265" t="s">
        <v>720</v>
      </c>
      <c r="D1369" s="257"/>
      <c r="E1369" s="258">
        <v>23.09</v>
      </c>
      <c r="F1369" s="220"/>
      <c r="G1369" s="220"/>
      <c r="H1369" s="220"/>
      <c r="I1369" s="220"/>
      <c r="J1369" s="220"/>
      <c r="K1369" s="220"/>
      <c r="L1369" s="220"/>
      <c r="M1369" s="220"/>
      <c r="N1369" s="219"/>
      <c r="O1369" s="219"/>
      <c r="P1369" s="219"/>
      <c r="Q1369" s="219"/>
      <c r="R1369" s="220"/>
      <c r="S1369" s="220"/>
      <c r="T1369" s="220"/>
      <c r="U1369" s="220"/>
      <c r="V1369" s="220"/>
      <c r="W1369" s="220"/>
      <c r="X1369" s="220"/>
      <c r="Y1369" s="220"/>
      <c r="Z1369" s="210"/>
      <c r="AA1369" s="210"/>
      <c r="AB1369" s="210"/>
      <c r="AC1369" s="210"/>
      <c r="AD1369" s="210"/>
      <c r="AE1369" s="210"/>
      <c r="AF1369" s="210"/>
      <c r="AG1369" s="210" t="s">
        <v>395</v>
      </c>
      <c r="AH1369" s="210">
        <v>0</v>
      </c>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3" x14ac:dyDescent="0.25">
      <c r="A1370" s="217"/>
      <c r="B1370" s="218"/>
      <c r="C1370" s="265" t="s">
        <v>721</v>
      </c>
      <c r="D1370" s="257"/>
      <c r="E1370" s="258">
        <v>21.46</v>
      </c>
      <c r="F1370" s="220"/>
      <c r="G1370" s="220"/>
      <c r="H1370" s="220"/>
      <c r="I1370" s="220"/>
      <c r="J1370" s="220"/>
      <c r="K1370" s="220"/>
      <c r="L1370" s="220"/>
      <c r="M1370" s="220"/>
      <c r="N1370" s="219"/>
      <c r="O1370" s="219"/>
      <c r="P1370" s="219"/>
      <c r="Q1370" s="219"/>
      <c r="R1370" s="220"/>
      <c r="S1370" s="220"/>
      <c r="T1370" s="220"/>
      <c r="U1370" s="220"/>
      <c r="V1370" s="220"/>
      <c r="W1370" s="220"/>
      <c r="X1370" s="220"/>
      <c r="Y1370" s="220"/>
      <c r="Z1370" s="210"/>
      <c r="AA1370" s="210"/>
      <c r="AB1370" s="210"/>
      <c r="AC1370" s="210"/>
      <c r="AD1370" s="210"/>
      <c r="AE1370" s="210"/>
      <c r="AF1370" s="210"/>
      <c r="AG1370" s="210" t="s">
        <v>395</v>
      </c>
      <c r="AH1370" s="210">
        <v>0</v>
      </c>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3" x14ac:dyDescent="0.25">
      <c r="A1371" s="217"/>
      <c r="B1371" s="218"/>
      <c r="C1371" s="265" t="s">
        <v>722</v>
      </c>
      <c r="D1371" s="257"/>
      <c r="E1371" s="258">
        <v>5.64</v>
      </c>
      <c r="F1371" s="220"/>
      <c r="G1371" s="220"/>
      <c r="H1371" s="220"/>
      <c r="I1371" s="220"/>
      <c r="J1371" s="220"/>
      <c r="K1371" s="220"/>
      <c r="L1371" s="220"/>
      <c r="M1371" s="220"/>
      <c r="N1371" s="219"/>
      <c r="O1371" s="219"/>
      <c r="P1371" s="219"/>
      <c r="Q1371" s="219"/>
      <c r="R1371" s="220"/>
      <c r="S1371" s="220"/>
      <c r="T1371" s="220"/>
      <c r="U1371" s="220"/>
      <c r="V1371" s="220"/>
      <c r="W1371" s="220"/>
      <c r="X1371" s="220"/>
      <c r="Y1371" s="220"/>
      <c r="Z1371" s="210"/>
      <c r="AA1371" s="210"/>
      <c r="AB1371" s="210"/>
      <c r="AC1371" s="210"/>
      <c r="AD1371" s="210"/>
      <c r="AE1371" s="210"/>
      <c r="AF1371" s="210"/>
      <c r="AG1371" s="210" t="s">
        <v>395</v>
      </c>
      <c r="AH1371" s="210">
        <v>0</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3" x14ac:dyDescent="0.25">
      <c r="A1372" s="217"/>
      <c r="B1372" s="218"/>
      <c r="C1372" s="265" t="s">
        <v>723</v>
      </c>
      <c r="D1372" s="257"/>
      <c r="E1372" s="258">
        <v>21.46</v>
      </c>
      <c r="F1372" s="220"/>
      <c r="G1372" s="220"/>
      <c r="H1372" s="220"/>
      <c r="I1372" s="220"/>
      <c r="J1372" s="220"/>
      <c r="K1372" s="220"/>
      <c r="L1372" s="220"/>
      <c r="M1372" s="220"/>
      <c r="N1372" s="219"/>
      <c r="O1372" s="219"/>
      <c r="P1372" s="219"/>
      <c r="Q1372" s="219"/>
      <c r="R1372" s="220"/>
      <c r="S1372" s="220"/>
      <c r="T1372" s="220"/>
      <c r="U1372" s="220"/>
      <c r="V1372" s="220"/>
      <c r="W1372" s="220"/>
      <c r="X1372" s="220"/>
      <c r="Y1372" s="220"/>
      <c r="Z1372" s="210"/>
      <c r="AA1372" s="210"/>
      <c r="AB1372" s="210"/>
      <c r="AC1372" s="210"/>
      <c r="AD1372" s="210"/>
      <c r="AE1372" s="210"/>
      <c r="AF1372" s="210"/>
      <c r="AG1372" s="210" t="s">
        <v>395</v>
      </c>
      <c r="AH1372" s="210">
        <v>0</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3" x14ac:dyDescent="0.25">
      <c r="A1373" s="217"/>
      <c r="B1373" s="218"/>
      <c r="C1373" s="265" t="s">
        <v>724</v>
      </c>
      <c r="D1373" s="257"/>
      <c r="E1373" s="258">
        <v>5.64</v>
      </c>
      <c r="F1373" s="220"/>
      <c r="G1373" s="220"/>
      <c r="H1373" s="220"/>
      <c r="I1373" s="220"/>
      <c r="J1373" s="220"/>
      <c r="K1373" s="220"/>
      <c r="L1373" s="220"/>
      <c r="M1373" s="220"/>
      <c r="N1373" s="219"/>
      <c r="O1373" s="219"/>
      <c r="P1373" s="219"/>
      <c r="Q1373" s="219"/>
      <c r="R1373" s="220"/>
      <c r="S1373" s="220"/>
      <c r="T1373" s="220"/>
      <c r="U1373" s="220"/>
      <c r="V1373" s="220"/>
      <c r="W1373" s="220"/>
      <c r="X1373" s="220"/>
      <c r="Y1373" s="220"/>
      <c r="Z1373" s="210"/>
      <c r="AA1373" s="210"/>
      <c r="AB1373" s="210"/>
      <c r="AC1373" s="210"/>
      <c r="AD1373" s="210"/>
      <c r="AE1373" s="210"/>
      <c r="AF1373" s="210"/>
      <c r="AG1373" s="210" t="s">
        <v>395</v>
      </c>
      <c r="AH1373" s="210">
        <v>0</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3" x14ac:dyDescent="0.25">
      <c r="A1374" s="217"/>
      <c r="B1374" s="218"/>
      <c r="C1374" s="265" t="s">
        <v>725</v>
      </c>
      <c r="D1374" s="257"/>
      <c r="E1374" s="258">
        <v>21.46</v>
      </c>
      <c r="F1374" s="220"/>
      <c r="G1374" s="220"/>
      <c r="H1374" s="220"/>
      <c r="I1374" s="220"/>
      <c r="J1374" s="220"/>
      <c r="K1374" s="220"/>
      <c r="L1374" s="220"/>
      <c r="M1374" s="220"/>
      <c r="N1374" s="219"/>
      <c r="O1374" s="219"/>
      <c r="P1374" s="219"/>
      <c r="Q1374" s="219"/>
      <c r="R1374" s="220"/>
      <c r="S1374" s="220"/>
      <c r="T1374" s="220"/>
      <c r="U1374" s="220"/>
      <c r="V1374" s="220"/>
      <c r="W1374" s="220"/>
      <c r="X1374" s="220"/>
      <c r="Y1374" s="220"/>
      <c r="Z1374" s="210"/>
      <c r="AA1374" s="210"/>
      <c r="AB1374" s="210"/>
      <c r="AC1374" s="210"/>
      <c r="AD1374" s="210"/>
      <c r="AE1374" s="210"/>
      <c r="AF1374" s="210"/>
      <c r="AG1374" s="210" t="s">
        <v>395</v>
      </c>
      <c r="AH1374" s="210">
        <v>0</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3" x14ac:dyDescent="0.25">
      <c r="A1375" s="217"/>
      <c r="B1375" s="218"/>
      <c r="C1375" s="265" t="s">
        <v>726</v>
      </c>
      <c r="D1375" s="257"/>
      <c r="E1375" s="258">
        <v>5.64</v>
      </c>
      <c r="F1375" s="220"/>
      <c r="G1375" s="220"/>
      <c r="H1375" s="220"/>
      <c r="I1375" s="220"/>
      <c r="J1375" s="220"/>
      <c r="K1375" s="220"/>
      <c r="L1375" s="220"/>
      <c r="M1375" s="220"/>
      <c r="N1375" s="219"/>
      <c r="O1375" s="219"/>
      <c r="P1375" s="219"/>
      <c r="Q1375" s="219"/>
      <c r="R1375" s="220"/>
      <c r="S1375" s="220"/>
      <c r="T1375" s="220"/>
      <c r="U1375" s="220"/>
      <c r="V1375" s="220"/>
      <c r="W1375" s="220"/>
      <c r="X1375" s="220"/>
      <c r="Y1375" s="220"/>
      <c r="Z1375" s="210"/>
      <c r="AA1375" s="210"/>
      <c r="AB1375" s="210"/>
      <c r="AC1375" s="210"/>
      <c r="AD1375" s="210"/>
      <c r="AE1375" s="210"/>
      <c r="AF1375" s="210"/>
      <c r="AG1375" s="210" t="s">
        <v>395</v>
      </c>
      <c r="AH1375" s="210">
        <v>0</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3" x14ac:dyDescent="0.25">
      <c r="A1376" s="217"/>
      <c r="B1376" s="218"/>
      <c r="C1376" s="265" t="s">
        <v>727</v>
      </c>
      <c r="D1376" s="257"/>
      <c r="E1376" s="258">
        <v>28.35</v>
      </c>
      <c r="F1376" s="220"/>
      <c r="G1376" s="220"/>
      <c r="H1376" s="220"/>
      <c r="I1376" s="220"/>
      <c r="J1376" s="220"/>
      <c r="K1376" s="220"/>
      <c r="L1376" s="220"/>
      <c r="M1376" s="220"/>
      <c r="N1376" s="219"/>
      <c r="O1376" s="219"/>
      <c r="P1376" s="219"/>
      <c r="Q1376" s="219"/>
      <c r="R1376" s="220"/>
      <c r="S1376" s="220"/>
      <c r="T1376" s="220"/>
      <c r="U1376" s="220"/>
      <c r="V1376" s="220"/>
      <c r="W1376" s="220"/>
      <c r="X1376" s="220"/>
      <c r="Y1376" s="220"/>
      <c r="Z1376" s="210"/>
      <c r="AA1376" s="210"/>
      <c r="AB1376" s="210"/>
      <c r="AC1376" s="210"/>
      <c r="AD1376" s="210"/>
      <c r="AE1376" s="210"/>
      <c r="AF1376" s="210"/>
      <c r="AG1376" s="210" t="s">
        <v>395</v>
      </c>
      <c r="AH1376" s="210">
        <v>0</v>
      </c>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3" x14ac:dyDescent="0.25">
      <c r="A1377" s="217"/>
      <c r="B1377" s="218"/>
      <c r="C1377" s="265" t="s">
        <v>706</v>
      </c>
      <c r="D1377" s="257"/>
      <c r="E1377" s="258">
        <v>2.58</v>
      </c>
      <c r="F1377" s="220"/>
      <c r="G1377" s="220"/>
      <c r="H1377" s="220"/>
      <c r="I1377" s="220"/>
      <c r="J1377" s="220"/>
      <c r="K1377" s="220"/>
      <c r="L1377" s="220"/>
      <c r="M1377" s="220"/>
      <c r="N1377" s="219"/>
      <c r="O1377" s="219"/>
      <c r="P1377" s="219"/>
      <c r="Q1377" s="219"/>
      <c r="R1377" s="220"/>
      <c r="S1377" s="220"/>
      <c r="T1377" s="220"/>
      <c r="U1377" s="220"/>
      <c r="V1377" s="220"/>
      <c r="W1377" s="220"/>
      <c r="X1377" s="220"/>
      <c r="Y1377" s="220"/>
      <c r="Z1377" s="210"/>
      <c r="AA1377" s="210"/>
      <c r="AB1377" s="210"/>
      <c r="AC1377" s="210"/>
      <c r="AD1377" s="210"/>
      <c r="AE1377" s="210"/>
      <c r="AF1377" s="210"/>
      <c r="AG1377" s="210" t="s">
        <v>395</v>
      </c>
      <c r="AH1377" s="210">
        <v>0</v>
      </c>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3" x14ac:dyDescent="0.25">
      <c r="A1378" s="217"/>
      <c r="B1378" s="218"/>
      <c r="C1378" s="265" t="s">
        <v>707</v>
      </c>
      <c r="D1378" s="257"/>
      <c r="E1378" s="258">
        <v>4.84</v>
      </c>
      <c r="F1378" s="220"/>
      <c r="G1378" s="220"/>
      <c r="H1378" s="220"/>
      <c r="I1378" s="220"/>
      <c r="J1378" s="220"/>
      <c r="K1378" s="220"/>
      <c r="L1378" s="220"/>
      <c r="M1378" s="220"/>
      <c r="N1378" s="219"/>
      <c r="O1378" s="219"/>
      <c r="P1378" s="219"/>
      <c r="Q1378" s="219"/>
      <c r="R1378" s="220"/>
      <c r="S1378" s="220"/>
      <c r="T1378" s="220"/>
      <c r="U1378" s="220"/>
      <c r="V1378" s="220"/>
      <c r="W1378" s="220"/>
      <c r="X1378" s="220"/>
      <c r="Y1378" s="220"/>
      <c r="Z1378" s="210"/>
      <c r="AA1378" s="210"/>
      <c r="AB1378" s="210"/>
      <c r="AC1378" s="210"/>
      <c r="AD1378" s="210"/>
      <c r="AE1378" s="210"/>
      <c r="AF1378" s="210"/>
      <c r="AG1378" s="210" t="s">
        <v>395</v>
      </c>
      <c r="AH1378" s="210">
        <v>0</v>
      </c>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3" x14ac:dyDescent="0.25">
      <c r="A1379" s="217"/>
      <c r="B1379" s="218"/>
      <c r="C1379" s="265" t="s">
        <v>728</v>
      </c>
      <c r="D1379" s="257"/>
      <c r="E1379" s="258">
        <v>4.1900000000000004</v>
      </c>
      <c r="F1379" s="220"/>
      <c r="G1379" s="220"/>
      <c r="H1379" s="220"/>
      <c r="I1379" s="220"/>
      <c r="J1379" s="220"/>
      <c r="K1379" s="220"/>
      <c r="L1379" s="220"/>
      <c r="M1379" s="220"/>
      <c r="N1379" s="219"/>
      <c r="O1379" s="219"/>
      <c r="P1379" s="219"/>
      <c r="Q1379" s="219"/>
      <c r="R1379" s="220"/>
      <c r="S1379" s="220"/>
      <c r="T1379" s="220"/>
      <c r="U1379" s="220"/>
      <c r="V1379" s="220"/>
      <c r="W1379" s="220"/>
      <c r="X1379" s="220"/>
      <c r="Y1379" s="220"/>
      <c r="Z1379" s="210"/>
      <c r="AA1379" s="210"/>
      <c r="AB1379" s="210"/>
      <c r="AC1379" s="210"/>
      <c r="AD1379" s="210"/>
      <c r="AE1379" s="210"/>
      <c r="AF1379" s="210"/>
      <c r="AG1379" s="210" t="s">
        <v>395</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3" x14ac:dyDescent="0.25">
      <c r="A1380" s="217"/>
      <c r="B1380" s="218"/>
      <c r="C1380" s="265" t="s">
        <v>708</v>
      </c>
      <c r="D1380" s="257"/>
      <c r="E1380" s="258">
        <v>8.2799999999999994</v>
      </c>
      <c r="F1380" s="220"/>
      <c r="G1380" s="220"/>
      <c r="H1380" s="220"/>
      <c r="I1380" s="220"/>
      <c r="J1380" s="220"/>
      <c r="K1380" s="220"/>
      <c r="L1380" s="220"/>
      <c r="M1380" s="220"/>
      <c r="N1380" s="219"/>
      <c r="O1380" s="219"/>
      <c r="P1380" s="219"/>
      <c r="Q1380" s="219"/>
      <c r="R1380" s="220"/>
      <c r="S1380" s="220"/>
      <c r="T1380" s="220"/>
      <c r="U1380" s="220"/>
      <c r="V1380" s="220"/>
      <c r="W1380" s="220"/>
      <c r="X1380" s="220"/>
      <c r="Y1380" s="220"/>
      <c r="Z1380" s="210"/>
      <c r="AA1380" s="210"/>
      <c r="AB1380" s="210"/>
      <c r="AC1380" s="210"/>
      <c r="AD1380" s="210"/>
      <c r="AE1380" s="210"/>
      <c r="AF1380" s="210"/>
      <c r="AG1380" s="210" t="s">
        <v>395</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3" x14ac:dyDescent="0.25">
      <c r="A1381" s="217"/>
      <c r="B1381" s="218"/>
      <c r="C1381" s="265" t="s">
        <v>729</v>
      </c>
      <c r="D1381" s="257"/>
      <c r="E1381" s="258">
        <v>35.549999999999997</v>
      </c>
      <c r="F1381" s="220"/>
      <c r="G1381" s="220"/>
      <c r="H1381" s="220"/>
      <c r="I1381" s="220"/>
      <c r="J1381" s="220"/>
      <c r="K1381" s="220"/>
      <c r="L1381" s="220"/>
      <c r="M1381" s="220"/>
      <c r="N1381" s="219"/>
      <c r="O1381" s="219"/>
      <c r="P1381" s="219"/>
      <c r="Q1381" s="219"/>
      <c r="R1381" s="220"/>
      <c r="S1381" s="220"/>
      <c r="T1381" s="220"/>
      <c r="U1381" s="220"/>
      <c r="V1381" s="220"/>
      <c r="W1381" s="220"/>
      <c r="X1381" s="220"/>
      <c r="Y1381" s="220"/>
      <c r="Z1381" s="210"/>
      <c r="AA1381" s="210"/>
      <c r="AB1381" s="210"/>
      <c r="AC1381" s="210"/>
      <c r="AD1381" s="210"/>
      <c r="AE1381" s="210"/>
      <c r="AF1381" s="210"/>
      <c r="AG1381" s="210" t="s">
        <v>395</v>
      </c>
      <c r="AH1381" s="210">
        <v>0</v>
      </c>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3" x14ac:dyDescent="0.25">
      <c r="A1382" s="217"/>
      <c r="B1382" s="218"/>
      <c r="C1382" s="265" t="s">
        <v>730</v>
      </c>
      <c r="D1382" s="257"/>
      <c r="E1382" s="258">
        <v>28</v>
      </c>
      <c r="F1382" s="220"/>
      <c r="G1382" s="220"/>
      <c r="H1382" s="220"/>
      <c r="I1382" s="220"/>
      <c r="J1382" s="220"/>
      <c r="K1382" s="220"/>
      <c r="L1382" s="220"/>
      <c r="M1382" s="220"/>
      <c r="N1382" s="219"/>
      <c r="O1382" s="219"/>
      <c r="P1382" s="219"/>
      <c r="Q1382" s="219"/>
      <c r="R1382" s="220"/>
      <c r="S1382" s="220"/>
      <c r="T1382" s="220"/>
      <c r="U1382" s="220"/>
      <c r="V1382" s="220"/>
      <c r="W1382" s="220"/>
      <c r="X1382" s="220"/>
      <c r="Y1382" s="220"/>
      <c r="Z1382" s="210"/>
      <c r="AA1382" s="210"/>
      <c r="AB1382" s="210"/>
      <c r="AC1382" s="210"/>
      <c r="AD1382" s="210"/>
      <c r="AE1382" s="210"/>
      <c r="AF1382" s="210"/>
      <c r="AG1382" s="210" t="s">
        <v>395</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3" x14ac:dyDescent="0.25">
      <c r="A1383" s="217"/>
      <c r="B1383" s="218"/>
      <c r="C1383" s="265" t="s">
        <v>969</v>
      </c>
      <c r="D1383" s="257"/>
      <c r="E1383" s="258">
        <v>21.46</v>
      </c>
      <c r="F1383" s="220"/>
      <c r="G1383" s="220"/>
      <c r="H1383" s="220"/>
      <c r="I1383" s="220"/>
      <c r="J1383" s="220"/>
      <c r="K1383" s="220"/>
      <c r="L1383" s="220"/>
      <c r="M1383" s="220"/>
      <c r="N1383" s="219"/>
      <c r="O1383" s="219"/>
      <c r="P1383" s="219"/>
      <c r="Q1383" s="219"/>
      <c r="R1383" s="220"/>
      <c r="S1383" s="220"/>
      <c r="T1383" s="220"/>
      <c r="U1383" s="220"/>
      <c r="V1383" s="220"/>
      <c r="W1383" s="220"/>
      <c r="X1383" s="220"/>
      <c r="Y1383" s="220"/>
      <c r="Z1383" s="210"/>
      <c r="AA1383" s="210"/>
      <c r="AB1383" s="210"/>
      <c r="AC1383" s="210"/>
      <c r="AD1383" s="210"/>
      <c r="AE1383" s="210"/>
      <c r="AF1383" s="210"/>
      <c r="AG1383" s="210" t="s">
        <v>395</v>
      </c>
      <c r="AH1383" s="210">
        <v>0</v>
      </c>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3" x14ac:dyDescent="0.25">
      <c r="A1384" s="217"/>
      <c r="B1384" s="218"/>
      <c r="C1384" s="265" t="s">
        <v>732</v>
      </c>
      <c r="D1384" s="257"/>
      <c r="E1384" s="258">
        <v>5.64</v>
      </c>
      <c r="F1384" s="220"/>
      <c r="G1384" s="220"/>
      <c r="H1384" s="220"/>
      <c r="I1384" s="220"/>
      <c r="J1384" s="220"/>
      <c r="K1384" s="220"/>
      <c r="L1384" s="220"/>
      <c r="M1384" s="220"/>
      <c r="N1384" s="219"/>
      <c r="O1384" s="219"/>
      <c r="P1384" s="219"/>
      <c r="Q1384" s="219"/>
      <c r="R1384" s="220"/>
      <c r="S1384" s="220"/>
      <c r="T1384" s="220"/>
      <c r="U1384" s="220"/>
      <c r="V1384" s="220"/>
      <c r="W1384" s="220"/>
      <c r="X1384" s="220"/>
      <c r="Y1384" s="220"/>
      <c r="Z1384" s="210"/>
      <c r="AA1384" s="210"/>
      <c r="AB1384" s="210"/>
      <c r="AC1384" s="210"/>
      <c r="AD1384" s="210"/>
      <c r="AE1384" s="210"/>
      <c r="AF1384" s="210"/>
      <c r="AG1384" s="210" t="s">
        <v>395</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3" x14ac:dyDescent="0.25">
      <c r="A1385" s="217"/>
      <c r="B1385" s="218"/>
      <c r="C1385" s="265" t="s">
        <v>733</v>
      </c>
      <c r="D1385" s="257"/>
      <c r="E1385" s="258">
        <v>21.46</v>
      </c>
      <c r="F1385" s="220"/>
      <c r="G1385" s="220"/>
      <c r="H1385" s="220"/>
      <c r="I1385" s="220"/>
      <c r="J1385" s="220"/>
      <c r="K1385" s="220"/>
      <c r="L1385" s="220"/>
      <c r="M1385" s="220"/>
      <c r="N1385" s="219"/>
      <c r="O1385" s="219"/>
      <c r="P1385" s="219"/>
      <c r="Q1385" s="219"/>
      <c r="R1385" s="220"/>
      <c r="S1385" s="220"/>
      <c r="T1385" s="220"/>
      <c r="U1385" s="220"/>
      <c r="V1385" s="220"/>
      <c r="W1385" s="220"/>
      <c r="X1385" s="220"/>
      <c r="Y1385" s="220"/>
      <c r="Z1385" s="210"/>
      <c r="AA1385" s="210"/>
      <c r="AB1385" s="210"/>
      <c r="AC1385" s="210"/>
      <c r="AD1385" s="210"/>
      <c r="AE1385" s="210"/>
      <c r="AF1385" s="210"/>
      <c r="AG1385" s="210" t="s">
        <v>395</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3" x14ac:dyDescent="0.25">
      <c r="A1386" s="217"/>
      <c r="B1386" s="218"/>
      <c r="C1386" s="265" t="s">
        <v>734</v>
      </c>
      <c r="D1386" s="257"/>
      <c r="E1386" s="258">
        <v>5.64</v>
      </c>
      <c r="F1386" s="220"/>
      <c r="G1386" s="220"/>
      <c r="H1386" s="220"/>
      <c r="I1386" s="220"/>
      <c r="J1386" s="220"/>
      <c r="K1386" s="220"/>
      <c r="L1386" s="220"/>
      <c r="M1386" s="220"/>
      <c r="N1386" s="219"/>
      <c r="O1386" s="219"/>
      <c r="P1386" s="219"/>
      <c r="Q1386" s="219"/>
      <c r="R1386" s="220"/>
      <c r="S1386" s="220"/>
      <c r="T1386" s="220"/>
      <c r="U1386" s="220"/>
      <c r="V1386" s="220"/>
      <c r="W1386" s="220"/>
      <c r="X1386" s="220"/>
      <c r="Y1386" s="220"/>
      <c r="Z1386" s="210"/>
      <c r="AA1386" s="210"/>
      <c r="AB1386" s="210"/>
      <c r="AC1386" s="210"/>
      <c r="AD1386" s="210"/>
      <c r="AE1386" s="210"/>
      <c r="AF1386" s="210"/>
      <c r="AG1386" s="210" t="s">
        <v>395</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3" x14ac:dyDescent="0.25">
      <c r="A1387" s="217"/>
      <c r="B1387" s="218"/>
      <c r="C1387" s="265" t="s">
        <v>735</v>
      </c>
      <c r="D1387" s="257"/>
      <c r="E1387" s="258">
        <v>21.46</v>
      </c>
      <c r="F1387" s="220"/>
      <c r="G1387" s="220"/>
      <c r="H1387" s="220"/>
      <c r="I1387" s="220"/>
      <c r="J1387" s="220"/>
      <c r="K1387" s="220"/>
      <c r="L1387" s="220"/>
      <c r="M1387" s="220"/>
      <c r="N1387" s="219"/>
      <c r="O1387" s="219"/>
      <c r="P1387" s="219"/>
      <c r="Q1387" s="219"/>
      <c r="R1387" s="220"/>
      <c r="S1387" s="220"/>
      <c r="T1387" s="220"/>
      <c r="U1387" s="220"/>
      <c r="V1387" s="220"/>
      <c r="W1387" s="220"/>
      <c r="X1387" s="220"/>
      <c r="Y1387" s="220"/>
      <c r="Z1387" s="210"/>
      <c r="AA1387" s="210"/>
      <c r="AB1387" s="210"/>
      <c r="AC1387" s="210"/>
      <c r="AD1387" s="210"/>
      <c r="AE1387" s="210"/>
      <c r="AF1387" s="210"/>
      <c r="AG1387" s="210" t="s">
        <v>395</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3" x14ac:dyDescent="0.25">
      <c r="A1388" s="217"/>
      <c r="B1388" s="218"/>
      <c r="C1388" s="265" t="s">
        <v>736</v>
      </c>
      <c r="D1388" s="257"/>
      <c r="E1388" s="258">
        <v>5.64</v>
      </c>
      <c r="F1388" s="220"/>
      <c r="G1388" s="220"/>
      <c r="H1388" s="220"/>
      <c r="I1388" s="220"/>
      <c r="J1388" s="220"/>
      <c r="K1388" s="220"/>
      <c r="L1388" s="220"/>
      <c r="M1388" s="220"/>
      <c r="N1388" s="219"/>
      <c r="O1388" s="219"/>
      <c r="P1388" s="219"/>
      <c r="Q1388" s="219"/>
      <c r="R1388" s="220"/>
      <c r="S1388" s="220"/>
      <c r="T1388" s="220"/>
      <c r="U1388" s="220"/>
      <c r="V1388" s="220"/>
      <c r="W1388" s="220"/>
      <c r="X1388" s="220"/>
      <c r="Y1388" s="220"/>
      <c r="Z1388" s="210"/>
      <c r="AA1388" s="210"/>
      <c r="AB1388" s="210"/>
      <c r="AC1388" s="210"/>
      <c r="AD1388" s="210"/>
      <c r="AE1388" s="210"/>
      <c r="AF1388" s="210"/>
      <c r="AG1388" s="210" t="s">
        <v>395</v>
      </c>
      <c r="AH1388" s="210">
        <v>0</v>
      </c>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3" x14ac:dyDescent="0.25">
      <c r="A1389" s="217"/>
      <c r="B1389" s="218"/>
      <c r="C1389" s="265" t="s">
        <v>737</v>
      </c>
      <c r="D1389" s="257"/>
      <c r="E1389" s="258">
        <v>30.45</v>
      </c>
      <c r="F1389" s="220"/>
      <c r="G1389" s="220"/>
      <c r="H1389" s="220"/>
      <c r="I1389" s="220"/>
      <c r="J1389" s="220"/>
      <c r="K1389" s="220"/>
      <c r="L1389" s="220"/>
      <c r="M1389" s="220"/>
      <c r="N1389" s="219"/>
      <c r="O1389" s="219"/>
      <c r="P1389" s="219"/>
      <c r="Q1389" s="219"/>
      <c r="R1389" s="220"/>
      <c r="S1389" s="220"/>
      <c r="T1389" s="220"/>
      <c r="U1389" s="220"/>
      <c r="V1389" s="220"/>
      <c r="W1389" s="220"/>
      <c r="X1389" s="220"/>
      <c r="Y1389" s="220"/>
      <c r="Z1389" s="210"/>
      <c r="AA1389" s="210"/>
      <c r="AB1389" s="210"/>
      <c r="AC1389" s="210"/>
      <c r="AD1389" s="210"/>
      <c r="AE1389" s="210"/>
      <c r="AF1389" s="210"/>
      <c r="AG1389" s="210" t="s">
        <v>395</v>
      </c>
      <c r="AH1389" s="210">
        <v>0</v>
      </c>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3" x14ac:dyDescent="0.25">
      <c r="A1390" s="217"/>
      <c r="B1390" s="218"/>
      <c r="C1390" s="265" t="s">
        <v>709</v>
      </c>
      <c r="D1390" s="257"/>
      <c r="E1390" s="258">
        <v>9.66</v>
      </c>
      <c r="F1390" s="220"/>
      <c r="G1390" s="220"/>
      <c r="H1390" s="220"/>
      <c r="I1390" s="220"/>
      <c r="J1390" s="220"/>
      <c r="K1390" s="220"/>
      <c r="L1390" s="220"/>
      <c r="M1390" s="220"/>
      <c r="N1390" s="219"/>
      <c r="O1390" s="219"/>
      <c r="P1390" s="219"/>
      <c r="Q1390" s="219"/>
      <c r="R1390" s="220"/>
      <c r="S1390" s="220"/>
      <c r="T1390" s="220"/>
      <c r="U1390" s="220"/>
      <c r="V1390" s="220"/>
      <c r="W1390" s="220"/>
      <c r="X1390" s="220"/>
      <c r="Y1390" s="220"/>
      <c r="Z1390" s="210"/>
      <c r="AA1390" s="210"/>
      <c r="AB1390" s="210"/>
      <c r="AC1390" s="210"/>
      <c r="AD1390" s="210"/>
      <c r="AE1390" s="210"/>
      <c r="AF1390" s="210"/>
      <c r="AG1390" s="210" t="s">
        <v>395</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3" x14ac:dyDescent="0.25">
      <c r="A1391" s="217"/>
      <c r="B1391" s="218"/>
      <c r="C1391" s="265" t="s">
        <v>710</v>
      </c>
      <c r="D1391" s="257"/>
      <c r="E1391" s="258">
        <v>10.08</v>
      </c>
      <c r="F1391" s="220"/>
      <c r="G1391" s="220"/>
      <c r="H1391" s="220"/>
      <c r="I1391" s="220"/>
      <c r="J1391" s="220"/>
      <c r="K1391" s="220"/>
      <c r="L1391" s="220"/>
      <c r="M1391" s="220"/>
      <c r="N1391" s="219"/>
      <c r="O1391" s="219"/>
      <c r="P1391" s="219"/>
      <c r="Q1391" s="219"/>
      <c r="R1391" s="220"/>
      <c r="S1391" s="220"/>
      <c r="T1391" s="220"/>
      <c r="U1391" s="220"/>
      <c r="V1391" s="220"/>
      <c r="W1391" s="220"/>
      <c r="X1391" s="220"/>
      <c r="Y1391" s="220"/>
      <c r="Z1391" s="210"/>
      <c r="AA1391" s="210"/>
      <c r="AB1391" s="210"/>
      <c r="AC1391" s="210"/>
      <c r="AD1391" s="210"/>
      <c r="AE1391" s="210"/>
      <c r="AF1391" s="210"/>
      <c r="AG1391" s="210" t="s">
        <v>395</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3" x14ac:dyDescent="0.25">
      <c r="A1392" s="217"/>
      <c r="B1392" s="218"/>
      <c r="C1392" s="265" t="s">
        <v>711</v>
      </c>
      <c r="D1392" s="257"/>
      <c r="E1392" s="258">
        <v>10.5</v>
      </c>
      <c r="F1392" s="220"/>
      <c r="G1392" s="220"/>
      <c r="H1392" s="220"/>
      <c r="I1392" s="220"/>
      <c r="J1392" s="220"/>
      <c r="K1392" s="220"/>
      <c r="L1392" s="220"/>
      <c r="M1392" s="220"/>
      <c r="N1392" s="219"/>
      <c r="O1392" s="219"/>
      <c r="P1392" s="219"/>
      <c r="Q1392" s="219"/>
      <c r="R1392" s="220"/>
      <c r="S1392" s="220"/>
      <c r="T1392" s="220"/>
      <c r="U1392" s="220"/>
      <c r="V1392" s="220"/>
      <c r="W1392" s="220"/>
      <c r="X1392" s="220"/>
      <c r="Y1392" s="220"/>
      <c r="Z1392" s="210"/>
      <c r="AA1392" s="210"/>
      <c r="AB1392" s="210"/>
      <c r="AC1392" s="210"/>
      <c r="AD1392" s="210"/>
      <c r="AE1392" s="210"/>
      <c r="AF1392" s="210"/>
      <c r="AG1392" s="210" t="s">
        <v>395</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3" x14ac:dyDescent="0.25">
      <c r="A1393" s="217"/>
      <c r="B1393" s="218"/>
      <c r="C1393" s="265" t="s">
        <v>712</v>
      </c>
      <c r="D1393" s="257"/>
      <c r="E1393" s="258">
        <v>7.98</v>
      </c>
      <c r="F1393" s="220"/>
      <c r="G1393" s="220"/>
      <c r="H1393" s="220"/>
      <c r="I1393" s="220"/>
      <c r="J1393" s="220"/>
      <c r="K1393" s="220"/>
      <c r="L1393" s="220"/>
      <c r="M1393" s="220"/>
      <c r="N1393" s="219"/>
      <c r="O1393" s="219"/>
      <c r="P1393" s="219"/>
      <c r="Q1393" s="219"/>
      <c r="R1393" s="220"/>
      <c r="S1393" s="220"/>
      <c r="T1393" s="220"/>
      <c r="U1393" s="220"/>
      <c r="V1393" s="220"/>
      <c r="W1393" s="220"/>
      <c r="X1393" s="220"/>
      <c r="Y1393" s="220"/>
      <c r="Z1393" s="210"/>
      <c r="AA1393" s="210"/>
      <c r="AB1393" s="210"/>
      <c r="AC1393" s="210"/>
      <c r="AD1393" s="210"/>
      <c r="AE1393" s="210"/>
      <c r="AF1393" s="210"/>
      <c r="AG1393" s="210" t="s">
        <v>395</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3" x14ac:dyDescent="0.25">
      <c r="A1394" s="217"/>
      <c r="B1394" s="218"/>
      <c r="C1394" s="265" t="s">
        <v>713</v>
      </c>
      <c r="D1394" s="257"/>
      <c r="E1394" s="258">
        <v>9.8699999999999992</v>
      </c>
      <c r="F1394" s="220"/>
      <c r="G1394" s="220"/>
      <c r="H1394" s="220"/>
      <c r="I1394" s="220"/>
      <c r="J1394" s="220"/>
      <c r="K1394" s="220"/>
      <c r="L1394" s="220"/>
      <c r="M1394" s="220"/>
      <c r="N1394" s="219"/>
      <c r="O1394" s="219"/>
      <c r="P1394" s="219"/>
      <c r="Q1394" s="219"/>
      <c r="R1394" s="220"/>
      <c r="S1394" s="220"/>
      <c r="T1394" s="220"/>
      <c r="U1394" s="220"/>
      <c r="V1394" s="220"/>
      <c r="W1394" s="220"/>
      <c r="X1394" s="220"/>
      <c r="Y1394" s="220"/>
      <c r="Z1394" s="210"/>
      <c r="AA1394" s="210"/>
      <c r="AB1394" s="210"/>
      <c r="AC1394" s="210"/>
      <c r="AD1394" s="210"/>
      <c r="AE1394" s="210"/>
      <c r="AF1394" s="210"/>
      <c r="AG1394" s="210" t="s">
        <v>395</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3" x14ac:dyDescent="0.25">
      <c r="A1395" s="217"/>
      <c r="B1395" s="218"/>
      <c r="C1395" s="265" t="s">
        <v>1457</v>
      </c>
      <c r="D1395" s="257"/>
      <c r="E1395" s="258">
        <v>270</v>
      </c>
      <c r="F1395" s="220"/>
      <c r="G1395" s="220"/>
      <c r="H1395" s="220"/>
      <c r="I1395" s="220"/>
      <c r="J1395" s="220"/>
      <c r="K1395" s="220"/>
      <c r="L1395" s="220"/>
      <c r="M1395" s="220"/>
      <c r="N1395" s="219"/>
      <c r="O1395" s="219"/>
      <c r="P1395" s="219"/>
      <c r="Q1395" s="219"/>
      <c r="R1395" s="220"/>
      <c r="S1395" s="220"/>
      <c r="T1395" s="220"/>
      <c r="U1395" s="220"/>
      <c r="V1395" s="220"/>
      <c r="W1395" s="220"/>
      <c r="X1395" s="220"/>
      <c r="Y1395" s="220"/>
      <c r="Z1395" s="210"/>
      <c r="AA1395" s="210"/>
      <c r="AB1395" s="210"/>
      <c r="AC1395" s="210"/>
      <c r="AD1395" s="210"/>
      <c r="AE1395" s="210"/>
      <c r="AF1395" s="210"/>
      <c r="AG1395" s="210" t="s">
        <v>395</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3" x14ac:dyDescent="0.25">
      <c r="A1396" s="217"/>
      <c r="B1396" s="218"/>
      <c r="C1396" s="265" t="s">
        <v>714</v>
      </c>
      <c r="D1396" s="257"/>
      <c r="E1396" s="258">
        <v>2.13</v>
      </c>
      <c r="F1396" s="220"/>
      <c r="G1396" s="220"/>
      <c r="H1396" s="220"/>
      <c r="I1396" s="220"/>
      <c r="J1396" s="220"/>
      <c r="K1396" s="220"/>
      <c r="L1396" s="220"/>
      <c r="M1396" s="220"/>
      <c r="N1396" s="219"/>
      <c r="O1396" s="219"/>
      <c r="P1396" s="219"/>
      <c r="Q1396" s="219"/>
      <c r="R1396" s="220"/>
      <c r="S1396" s="220"/>
      <c r="T1396" s="220"/>
      <c r="U1396" s="220"/>
      <c r="V1396" s="220"/>
      <c r="W1396" s="220"/>
      <c r="X1396" s="220"/>
      <c r="Y1396" s="220"/>
      <c r="Z1396" s="210"/>
      <c r="AA1396" s="210"/>
      <c r="AB1396" s="210"/>
      <c r="AC1396" s="210"/>
      <c r="AD1396" s="210"/>
      <c r="AE1396" s="210"/>
      <c r="AF1396" s="210"/>
      <c r="AG1396" s="210" t="s">
        <v>395</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3" x14ac:dyDescent="0.25">
      <c r="A1397" s="217"/>
      <c r="B1397" s="218"/>
      <c r="C1397" s="265" t="s">
        <v>715</v>
      </c>
      <c r="D1397" s="257"/>
      <c r="E1397" s="258">
        <v>3.76</v>
      </c>
      <c r="F1397" s="220"/>
      <c r="G1397" s="220"/>
      <c r="H1397" s="220"/>
      <c r="I1397" s="220"/>
      <c r="J1397" s="220"/>
      <c r="K1397" s="220"/>
      <c r="L1397" s="220"/>
      <c r="M1397" s="220"/>
      <c r="N1397" s="219"/>
      <c r="O1397" s="219"/>
      <c r="P1397" s="219"/>
      <c r="Q1397" s="219"/>
      <c r="R1397" s="220"/>
      <c r="S1397" s="220"/>
      <c r="T1397" s="220"/>
      <c r="U1397" s="220"/>
      <c r="V1397" s="220"/>
      <c r="W1397" s="220"/>
      <c r="X1397" s="220"/>
      <c r="Y1397" s="220"/>
      <c r="Z1397" s="210"/>
      <c r="AA1397" s="210"/>
      <c r="AB1397" s="210"/>
      <c r="AC1397" s="210"/>
      <c r="AD1397" s="210"/>
      <c r="AE1397" s="210"/>
      <c r="AF1397" s="210"/>
      <c r="AG1397" s="210" t="s">
        <v>395</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3" x14ac:dyDescent="0.25">
      <c r="A1398" s="217"/>
      <c r="B1398" s="218"/>
      <c r="C1398" s="265" t="s">
        <v>716</v>
      </c>
      <c r="D1398" s="257"/>
      <c r="E1398" s="258">
        <v>2.44</v>
      </c>
      <c r="F1398" s="220"/>
      <c r="G1398" s="220"/>
      <c r="H1398" s="220"/>
      <c r="I1398" s="220"/>
      <c r="J1398" s="220"/>
      <c r="K1398" s="220"/>
      <c r="L1398" s="220"/>
      <c r="M1398" s="220"/>
      <c r="N1398" s="219"/>
      <c r="O1398" s="219"/>
      <c r="P1398" s="219"/>
      <c r="Q1398" s="219"/>
      <c r="R1398" s="220"/>
      <c r="S1398" s="220"/>
      <c r="T1398" s="220"/>
      <c r="U1398" s="220"/>
      <c r="V1398" s="220"/>
      <c r="W1398" s="220"/>
      <c r="X1398" s="220"/>
      <c r="Y1398" s="220"/>
      <c r="Z1398" s="210"/>
      <c r="AA1398" s="210"/>
      <c r="AB1398" s="210"/>
      <c r="AC1398" s="210"/>
      <c r="AD1398" s="210"/>
      <c r="AE1398" s="210"/>
      <c r="AF1398" s="210"/>
      <c r="AG1398" s="210" t="s">
        <v>395</v>
      </c>
      <c r="AH1398" s="210">
        <v>0</v>
      </c>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3" x14ac:dyDescent="0.25">
      <c r="A1399" s="217"/>
      <c r="B1399" s="218"/>
      <c r="C1399" s="265" t="s">
        <v>717</v>
      </c>
      <c r="D1399" s="257"/>
      <c r="E1399" s="258">
        <v>5.27</v>
      </c>
      <c r="F1399" s="220"/>
      <c r="G1399" s="220"/>
      <c r="H1399" s="220"/>
      <c r="I1399" s="220"/>
      <c r="J1399" s="220"/>
      <c r="K1399" s="220"/>
      <c r="L1399" s="220"/>
      <c r="M1399" s="220"/>
      <c r="N1399" s="219"/>
      <c r="O1399" s="219"/>
      <c r="P1399" s="219"/>
      <c r="Q1399" s="219"/>
      <c r="R1399" s="220"/>
      <c r="S1399" s="220"/>
      <c r="T1399" s="220"/>
      <c r="U1399" s="220"/>
      <c r="V1399" s="220"/>
      <c r="W1399" s="220"/>
      <c r="X1399" s="220"/>
      <c r="Y1399" s="220"/>
      <c r="Z1399" s="210"/>
      <c r="AA1399" s="210"/>
      <c r="AB1399" s="210"/>
      <c r="AC1399" s="210"/>
      <c r="AD1399" s="210"/>
      <c r="AE1399" s="210"/>
      <c r="AF1399" s="210"/>
      <c r="AG1399" s="210" t="s">
        <v>395</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1" x14ac:dyDescent="0.25">
      <c r="A1400" s="232">
        <v>233</v>
      </c>
      <c r="B1400" s="233" t="s">
        <v>1458</v>
      </c>
      <c r="C1400" s="250" t="s">
        <v>1459</v>
      </c>
      <c r="D1400" s="234" t="s">
        <v>437</v>
      </c>
      <c r="E1400" s="235">
        <v>10</v>
      </c>
      <c r="F1400" s="236"/>
      <c r="G1400" s="237">
        <f>ROUND(E1400*F1400,2)</f>
        <v>0</v>
      </c>
      <c r="H1400" s="236"/>
      <c r="I1400" s="237">
        <f>ROUND(E1400*H1400,2)</f>
        <v>0</v>
      </c>
      <c r="J1400" s="236"/>
      <c r="K1400" s="237">
        <f>ROUND(E1400*J1400,2)</f>
        <v>0</v>
      </c>
      <c r="L1400" s="237">
        <v>12</v>
      </c>
      <c r="M1400" s="237">
        <f>G1400*(1+L1400/100)</f>
        <v>0</v>
      </c>
      <c r="N1400" s="235">
        <v>0</v>
      </c>
      <c r="O1400" s="235">
        <f>ROUND(E1400*N1400,2)</f>
        <v>0</v>
      </c>
      <c r="P1400" s="235">
        <v>0</v>
      </c>
      <c r="Q1400" s="235">
        <f>ROUND(E1400*P1400,2)</f>
        <v>0</v>
      </c>
      <c r="R1400" s="237"/>
      <c r="S1400" s="237" t="s">
        <v>325</v>
      </c>
      <c r="T1400" s="238" t="s">
        <v>293</v>
      </c>
      <c r="U1400" s="220">
        <v>0</v>
      </c>
      <c r="V1400" s="220">
        <f>ROUND(E1400*U1400,2)</f>
        <v>0</v>
      </c>
      <c r="W1400" s="220"/>
      <c r="X1400" s="220" t="s">
        <v>326</v>
      </c>
      <c r="Y1400" s="220" t="s">
        <v>295</v>
      </c>
      <c r="Z1400" s="210"/>
      <c r="AA1400" s="210"/>
      <c r="AB1400" s="210"/>
      <c r="AC1400" s="210"/>
      <c r="AD1400" s="210"/>
      <c r="AE1400" s="210"/>
      <c r="AF1400" s="210"/>
      <c r="AG1400" s="210" t="s">
        <v>327</v>
      </c>
      <c r="AH1400" s="210"/>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2" x14ac:dyDescent="0.25">
      <c r="A1401" s="217"/>
      <c r="B1401" s="218"/>
      <c r="C1401" s="265" t="s">
        <v>1460</v>
      </c>
      <c r="D1401" s="257"/>
      <c r="E1401" s="258">
        <v>10</v>
      </c>
      <c r="F1401" s="220"/>
      <c r="G1401" s="220"/>
      <c r="H1401" s="220"/>
      <c r="I1401" s="220"/>
      <c r="J1401" s="220"/>
      <c r="K1401" s="220"/>
      <c r="L1401" s="220"/>
      <c r="M1401" s="220"/>
      <c r="N1401" s="219"/>
      <c r="O1401" s="219"/>
      <c r="P1401" s="219"/>
      <c r="Q1401" s="219"/>
      <c r="R1401" s="220"/>
      <c r="S1401" s="220"/>
      <c r="T1401" s="220"/>
      <c r="U1401" s="220"/>
      <c r="V1401" s="220"/>
      <c r="W1401" s="220"/>
      <c r="X1401" s="220"/>
      <c r="Y1401" s="220"/>
      <c r="Z1401" s="210"/>
      <c r="AA1401" s="210"/>
      <c r="AB1401" s="210"/>
      <c r="AC1401" s="210"/>
      <c r="AD1401" s="210"/>
      <c r="AE1401" s="210"/>
      <c r="AF1401" s="210"/>
      <c r="AG1401" s="210" t="s">
        <v>395</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ht="20.399999999999999" outlineLevel="1" x14ac:dyDescent="0.25">
      <c r="A1402" s="232">
        <v>234</v>
      </c>
      <c r="B1402" s="233" t="s">
        <v>1461</v>
      </c>
      <c r="C1402" s="250" t="s">
        <v>1462</v>
      </c>
      <c r="D1402" s="234" t="s">
        <v>437</v>
      </c>
      <c r="E1402" s="235">
        <v>1</v>
      </c>
      <c r="F1402" s="236"/>
      <c r="G1402" s="237">
        <f>ROUND(E1402*F1402,2)</f>
        <v>0</v>
      </c>
      <c r="H1402" s="236"/>
      <c r="I1402" s="237">
        <f>ROUND(E1402*H1402,2)</f>
        <v>0</v>
      </c>
      <c r="J1402" s="236"/>
      <c r="K1402" s="237">
        <f>ROUND(E1402*J1402,2)</f>
        <v>0</v>
      </c>
      <c r="L1402" s="237">
        <v>12</v>
      </c>
      <c r="M1402" s="237">
        <f>G1402*(1+L1402/100)</f>
        <v>0</v>
      </c>
      <c r="N1402" s="235">
        <v>0</v>
      </c>
      <c r="O1402" s="235">
        <f>ROUND(E1402*N1402,2)</f>
        <v>0</v>
      </c>
      <c r="P1402" s="235">
        <v>0</v>
      </c>
      <c r="Q1402" s="235">
        <f>ROUND(E1402*P1402,2)</f>
        <v>0</v>
      </c>
      <c r="R1402" s="237"/>
      <c r="S1402" s="237" t="s">
        <v>325</v>
      </c>
      <c r="T1402" s="238" t="s">
        <v>293</v>
      </c>
      <c r="U1402" s="220">
        <v>0</v>
      </c>
      <c r="V1402" s="220">
        <f>ROUND(E1402*U1402,2)</f>
        <v>0</v>
      </c>
      <c r="W1402" s="220"/>
      <c r="X1402" s="220" t="s">
        <v>326</v>
      </c>
      <c r="Y1402" s="220" t="s">
        <v>295</v>
      </c>
      <c r="Z1402" s="210"/>
      <c r="AA1402" s="210"/>
      <c r="AB1402" s="210"/>
      <c r="AC1402" s="210"/>
      <c r="AD1402" s="210"/>
      <c r="AE1402" s="210"/>
      <c r="AF1402" s="210"/>
      <c r="AG1402" s="210" t="s">
        <v>327</v>
      </c>
      <c r="AH1402" s="210"/>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2" x14ac:dyDescent="0.25">
      <c r="A1403" s="217"/>
      <c r="B1403" s="218"/>
      <c r="C1403" s="265" t="s">
        <v>1463</v>
      </c>
      <c r="D1403" s="257"/>
      <c r="E1403" s="258">
        <v>1</v>
      </c>
      <c r="F1403" s="220"/>
      <c r="G1403" s="220"/>
      <c r="H1403" s="220"/>
      <c r="I1403" s="220"/>
      <c r="J1403" s="220"/>
      <c r="K1403" s="220"/>
      <c r="L1403" s="220"/>
      <c r="M1403" s="220"/>
      <c r="N1403" s="219"/>
      <c r="O1403" s="219"/>
      <c r="P1403" s="219"/>
      <c r="Q1403" s="219"/>
      <c r="R1403" s="220"/>
      <c r="S1403" s="220"/>
      <c r="T1403" s="220"/>
      <c r="U1403" s="220"/>
      <c r="V1403" s="220"/>
      <c r="W1403" s="220"/>
      <c r="X1403" s="220"/>
      <c r="Y1403" s="220"/>
      <c r="Z1403" s="210"/>
      <c r="AA1403" s="210"/>
      <c r="AB1403" s="210"/>
      <c r="AC1403" s="210"/>
      <c r="AD1403" s="210"/>
      <c r="AE1403" s="210"/>
      <c r="AF1403" s="210"/>
      <c r="AG1403" s="210" t="s">
        <v>395</v>
      </c>
      <c r="AH1403" s="210">
        <v>0</v>
      </c>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1" x14ac:dyDescent="0.25">
      <c r="A1404" s="232">
        <v>235</v>
      </c>
      <c r="B1404" s="233" t="s">
        <v>1464</v>
      </c>
      <c r="C1404" s="250" t="s">
        <v>1465</v>
      </c>
      <c r="D1404" s="234" t="s">
        <v>437</v>
      </c>
      <c r="E1404" s="235">
        <v>3</v>
      </c>
      <c r="F1404" s="236"/>
      <c r="G1404" s="237">
        <f>ROUND(E1404*F1404,2)</f>
        <v>0</v>
      </c>
      <c r="H1404" s="236"/>
      <c r="I1404" s="237">
        <f>ROUND(E1404*H1404,2)</f>
        <v>0</v>
      </c>
      <c r="J1404" s="236"/>
      <c r="K1404" s="237">
        <f>ROUND(E1404*J1404,2)</f>
        <v>0</v>
      </c>
      <c r="L1404" s="237">
        <v>12</v>
      </c>
      <c r="M1404" s="237">
        <f>G1404*(1+L1404/100)</f>
        <v>0</v>
      </c>
      <c r="N1404" s="235">
        <v>1.0000000000000001E-5</v>
      </c>
      <c r="O1404" s="235">
        <f>ROUND(E1404*N1404,2)</f>
        <v>0</v>
      </c>
      <c r="P1404" s="235">
        <v>0</v>
      </c>
      <c r="Q1404" s="235">
        <f>ROUND(E1404*P1404,2)</f>
        <v>0</v>
      </c>
      <c r="R1404" s="237" t="s">
        <v>438</v>
      </c>
      <c r="S1404" s="237" t="s">
        <v>292</v>
      </c>
      <c r="T1404" s="238" t="s">
        <v>439</v>
      </c>
      <c r="U1404" s="220">
        <v>0.17</v>
      </c>
      <c r="V1404" s="220">
        <f>ROUND(E1404*U1404,2)</f>
        <v>0.51</v>
      </c>
      <c r="W1404" s="220"/>
      <c r="X1404" s="220" t="s">
        <v>326</v>
      </c>
      <c r="Y1404" s="220" t="s">
        <v>295</v>
      </c>
      <c r="Z1404" s="210"/>
      <c r="AA1404" s="210"/>
      <c r="AB1404" s="210"/>
      <c r="AC1404" s="210"/>
      <c r="AD1404" s="210"/>
      <c r="AE1404" s="210"/>
      <c r="AF1404" s="210"/>
      <c r="AG1404" s="210" t="s">
        <v>327</v>
      </c>
      <c r="AH1404" s="210"/>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outlineLevel="2" x14ac:dyDescent="0.25">
      <c r="A1405" s="217"/>
      <c r="B1405" s="218"/>
      <c r="C1405" s="265" t="s">
        <v>1447</v>
      </c>
      <c r="D1405" s="257"/>
      <c r="E1405" s="258">
        <v>2</v>
      </c>
      <c r="F1405" s="220"/>
      <c r="G1405" s="220"/>
      <c r="H1405" s="220"/>
      <c r="I1405" s="220"/>
      <c r="J1405" s="220"/>
      <c r="K1405" s="220"/>
      <c r="L1405" s="220"/>
      <c r="M1405" s="220"/>
      <c r="N1405" s="219"/>
      <c r="O1405" s="219"/>
      <c r="P1405" s="219"/>
      <c r="Q1405" s="219"/>
      <c r="R1405" s="220"/>
      <c r="S1405" s="220"/>
      <c r="T1405" s="220"/>
      <c r="U1405" s="220"/>
      <c r="V1405" s="220"/>
      <c r="W1405" s="220"/>
      <c r="X1405" s="220"/>
      <c r="Y1405" s="220"/>
      <c r="Z1405" s="210"/>
      <c r="AA1405" s="210"/>
      <c r="AB1405" s="210"/>
      <c r="AC1405" s="210"/>
      <c r="AD1405" s="210"/>
      <c r="AE1405" s="210"/>
      <c r="AF1405" s="210"/>
      <c r="AG1405" s="210" t="s">
        <v>395</v>
      </c>
      <c r="AH1405" s="210">
        <v>0</v>
      </c>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3" x14ac:dyDescent="0.25">
      <c r="A1406" s="217"/>
      <c r="B1406" s="218"/>
      <c r="C1406" s="265" t="s">
        <v>1466</v>
      </c>
      <c r="D1406" s="257"/>
      <c r="E1406" s="258">
        <v>1</v>
      </c>
      <c r="F1406" s="220"/>
      <c r="G1406" s="220"/>
      <c r="H1406" s="220"/>
      <c r="I1406" s="220"/>
      <c r="J1406" s="220"/>
      <c r="K1406" s="220"/>
      <c r="L1406" s="220"/>
      <c r="M1406" s="220"/>
      <c r="N1406" s="219"/>
      <c r="O1406" s="219"/>
      <c r="P1406" s="219"/>
      <c r="Q1406" s="219"/>
      <c r="R1406" s="220"/>
      <c r="S1406" s="220"/>
      <c r="T1406" s="220"/>
      <c r="U1406" s="220"/>
      <c r="V1406" s="220"/>
      <c r="W1406" s="220"/>
      <c r="X1406" s="220"/>
      <c r="Y1406" s="220"/>
      <c r="Z1406" s="210"/>
      <c r="AA1406" s="210"/>
      <c r="AB1406" s="210"/>
      <c r="AC1406" s="210"/>
      <c r="AD1406" s="210"/>
      <c r="AE1406" s="210"/>
      <c r="AF1406" s="210"/>
      <c r="AG1406" s="210" t="s">
        <v>395</v>
      </c>
      <c r="AH1406" s="210">
        <v>0</v>
      </c>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x14ac:dyDescent="0.25">
      <c r="A1407" s="225" t="s">
        <v>287</v>
      </c>
      <c r="B1407" s="226" t="s">
        <v>184</v>
      </c>
      <c r="C1407" s="249" t="s">
        <v>185</v>
      </c>
      <c r="D1407" s="227"/>
      <c r="E1407" s="228"/>
      <c r="F1407" s="229"/>
      <c r="G1407" s="229">
        <f>SUMIF(AG1408:AG1435,"&lt;&gt;NOR",G1408:G1435)</f>
        <v>0</v>
      </c>
      <c r="H1407" s="229"/>
      <c r="I1407" s="229">
        <f>SUM(I1408:I1435)</f>
        <v>0</v>
      </c>
      <c r="J1407" s="229"/>
      <c r="K1407" s="229">
        <f>SUM(K1408:K1435)</f>
        <v>0</v>
      </c>
      <c r="L1407" s="229"/>
      <c r="M1407" s="229">
        <f>SUM(M1408:M1435)</f>
        <v>0</v>
      </c>
      <c r="N1407" s="228"/>
      <c r="O1407" s="228">
        <f>SUM(O1408:O1435)</f>
        <v>6.9999999999999993E-2</v>
      </c>
      <c r="P1407" s="228"/>
      <c r="Q1407" s="228">
        <f>SUM(Q1408:Q1435)</f>
        <v>0</v>
      </c>
      <c r="R1407" s="229"/>
      <c r="S1407" s="229"/>
      <c r="T1407" s="230"/>
      <c r="U1407" s="224"/>
      <c r="V1407" s="224">
        <f>SUM(V1408:V1435)</f>
        <v>0</v>
      </c>
      <c r="W1407" s="224"/>
      <c r="X1407" s="224"/>
      <c r="Y1407" s="224"/>
      <c r="AG1407" t="s">
        <v>288</v>
      </c>
    </row>
    <row r="1408" spans="1:60" outlineLevel="1" x14ac:dyDescent="0.25">
      <c r="A1408" s="232">
        <v>236</v>
      </c>
      <c r="B1408" s="233" t="s">
        <v>1467</v>
      </c>
      <c r="C1408" s="250" t="s">
        <v>1468</v>
      </c>
      <c r="D1408" s="234" t="s">
        <v>740</v>
      </c>
      <c r="E1408" s="235">
        <v>30.875</v>
      </c>
      <c r="F1408" s="236"/>
      <c r="G1408" s="237">
        <f>ROUND(E1408*F1408,2)</f>
        <v>0</v>
      </c>
      <c r="H1408" s="236"/>
      <c r="I1408" s="237">
        <f>ROUND(E1408*H1408,2)</f>
        <v>0</v>
      </c>
      <c r="J1408" s="236"/>
      <c r="K1408" s="237">
        <f>ROUND(E1408*J1408,2)</f>
        <v>0</v>
      </c>
      <c r="L1408" s="237">
        <v>12</v>
      </c>
      <c r="M1408" s="237">
        <f>G1408*(1+L1408/100)</f>
        <v>0</v>
      </c>
      <c r="N1408" s="235">
        <v>2E-3</v>
      </c>
      <c r="O1408" s="235">
        <f>ROUND(E1408*N1408,2)</f>
        <v>0.06</v>
      </c>
      <c r="P1408" s="235">
        <v>0</v>
      </c>
      <c r="Q1408" s="235">
        <f>ROUND(E1408*P1408,2)</f>
        <v>0</v>
      </c>
      <c r="R1408" s="237"/>
      <c r="S1408" s="237" t="s">
        <v>325</v>
      </c>
      <c r="T1408" s="238" t="s">
        <v>293</v>
      </c>
      <c r="U1408" s="220">
        <v>0</v>
      </c>
      <c r="V1408" s="220">
        <f>ROUND(E1408*U1408,2)</f>
        <v>0</v>
      </c>
      <c r="W1408" s="220"/>
      <c r="X1408" s="220" t="s">
        <v>326</v>
      </c>
      <c r="Y1408" s="220" t="s">
        <v>295</v>
      </c>
      <c r="Z1408" s="210"/>
      <c r="AA1408" s="210"/>
      <c r="AB1408" s="210"/>
      <c r="AC1408" s="210"/>
      <c r="AD1408" s="210"/>
      <c r="AE1408" s="210"/>
      <c r="AF1408" s="210"/>
      <c r="AG1408" s="210" t="s">
        <v>327</v>
      </c>
      <c r="AH1408" s="210"/>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2" x14ac:dyDescent="0.25">
      <c r="A1409" s="217"/>
      <c r="B1409" s="218"/>
      <c r="C1409" s="265" t="s">
        <v>1469</v>
      </c>
      <c r="D1409" s="257"/>
      <c r="E1409" s="258">
        <v>30.875</v>
      </c>
      <c r="F1409" s="220"/>
      <c r="G1409" s="220"/>
      <c r="H1409" s="220"/>
      <c r="I1409" s="220"/>
      <c r="J1409" s="220"/>
      <c r="K1409" s="220"/>
      <c r="L1409" s="220"/>
      <c r="M1409" s="220"/>
      <c r="N1409" s="219"/>
      <c r="O1409" s="219"/>
      <c r="P1409" s="219"/>
      <c r="Q1409" s="219"/>
      <c r="R1409" s="220"/>
      <c r="S1409" s="220"/>
      <c r="T1409" s="220"/>
      <c r="U1409" s="220"/>
      <c r="V1409" s="220"/>
      <c r="W1409" s="220"/>
      <c r="X1409" s="220"/>
      <c r="Y1409" s="220"/>
      <c r="Z1409" s="210"/>
      <c r="AA1409" s="210"/>
      <c r="AB1409" s="210"/>
      <c r="AC1409" s="210"/>
      <c r="AD1409" s="210"/>
      <c r="AE1409" s="210"/>
      <c r="AF1409" s="210"/>
      <c r="AG1409" s="210" t="s">
        <v>395</v>
      </c>
      <c r="AH1409" s="210">
        <v>0</v>
      </c>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1" x14ac:dyDescent="0.25">
      <c r="A1410" s="232">
        <v>237</v>
      </c>
      <c r="B1410" s="233" t="s">
        <v>1470</v>
      </c>
      <c r="C1410" s="250" t="s">
        <v>1471</v>
      </c>
      <c r="D1410" s="234" t="s">
        <v>437</v>
      </c>
      <c r="E1410" s="235">
        <v>1</v>
      </c>
      <c r="F1410" s="236"/>
      <c r="G1410" s="237">
        <f>ROUND(E1410*F1410,2)</f>
        <v>0</v>
      </c>
      <c r="H1410" s="236"/>
      <c r="I1410" s="237">
        <f>ROUND(E1410*H1410,2)</f>
        <v>0</v>
      </c>
      <c r="J1410" s="236"/>
      <c r="K1410" s="237">
        <f>ROUND(E1410*J1410,2)</f>
        <v>0</v>
      </c>
      <c r="L1410" s="237">
        <v>12</v>
      </c>
      <c r="M1410" s="237">
        <f>G1410*(1+L1410/100)</f>
        <v>0</v>
      </c>
      <c r="N1410" s="235">
        <v>2E-3</v>
      </c>
      <c r="O1410" s="235">
        <f>ROUND(E1410*N1410,2)</f>
        <v>0</v>
      </c>
      <c r="P1410" s="235">
        <v>0</v>
      </c>
      <c r="Q1410" s="235">
        <f>ROUND(E1410*P1410,2)</f>
        <v>0</v>
      </c>
      <c r="R1410" s="237"/>
      <c r="S1410" s="237" t="s">
        <v>325</v>
      </c>
      <c r="T1410" s="238" t="s">
        <v>293</v>
      </c>
      <c r="U1410" s="220">
        <v>0</v>
      </c>
      <c r="V1410" s="220">
        <f>ROUND(E1410*U1410,2)</f>
        <v>0</v>
      </c>
      <c r="W1410" s="220"/>
      <c r="X1410" s="220" t="s">
        <v>326</v>
      </c>
      <c r="Y1410" s="220" t="s">
        <v>295</v>
      </c>
      <c r="Z1410" s="210"/>
      <c r="AA1410" s="210"/>
      <c r="AB1410" s="210"/>
      <c r="AC1410" s="210"/>
      <c r="AD1410" s="210"/>
      <c r="AE1410" s="210"/>
      <c r="AF1410" s="210"/>
      <c r="AG1410" s="210" t="s">
        <v>327</v>
      </c>
      <c r="AH1410" s="210"/>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outlineLevel="2" x14ac:dyDescent="0.25">
      <c r="A1411" s="217"/>
      <c r="B1411" s="218"/>
      <c r="C1411" s="265" t="s">
        <v>1472</v>
      </c>
      <c r="D1411" s="257"/>
      <c r="E1411" s="258">
        <v>1</v>
      </c>
      <c r="F1411" s="220"/>
      <c r="G1411" s="220"/>
      <c r="H1411" s="220"/>
      <c r="I1411" s="220"/>
      <c r="J1411" s="220"/>
      <c r="K1411" s="220"/>
      <c r="L1411" s="220"/>
      <c r="M1411" s="220"/>
      <c r="N1411" s="219"/>
      <c r="O1411" s="219"/>
      <c r="P1411" s="219"/>
      <c r="Q1411" s="219"/>
      <c r="R1411" s="220"/>
      <c r="S1411" s="220"/>
      <c r="T1411" s="220"/>
      <c r="U1411" s="220"/>
      <c r="V1411" s="220"/>
      <c r="W1411" s="220"/>
      <c r="X1411" s="220"/>
      <c r="Y1411" s="220"/>
      <c r="Z1411" s="210"/>
      <c r="AA1411" s="210"/>
      <c r="AB1411" s="210"/>
      <c r="AC1411" s="210"/>
      <c r="AD1411" s="210"/>
      <c r="AE1411" s="210"/>
      <c r="AF1411" s="210"/>
      <c r="AG1411" s="210" t="s">
        <v>395</v>
      </c>
      <c r="AH1411" s="210">
        <v>0</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1" x14ac:dyDescent="0.25">
      <c r="A1412" s="232">
        <v>238</v>
      </c>
      <c r="B1412" s="233" t="s">
        <v>1473</v>
      </c>
      <c r="C1412" s="250" t="s">
        <v>1474</v>
      </c>
      <c r="D1412" s="234" t="s">
        <v>437</v>
      </c>
      <c r="E1412" s="235">
        <v>1</v>
      </c>
      <c r="F1412" s="236"/>
      <c r="G1412" s="237">
        <f>ROUND(E1412*F1412,2)</f>
        <v>0</v>
      </c>
      <c r="H1412" s="236"/>
      <c r="I1412" s="237">
        <f>ROUND(E1412*H1412,2)</f>
        <v>0</v>
      </c>
      <c r="J1412" s="236"/>
      <c r="K1412" s="237">
        <f>ROUND(E1412*J1412,2)</f>
        <v>0</v>
      </c>
      <c r="L1412" s="237">
        <v>12</v>
      </c>
      <c r="M1412" s="237">
        <f>G1412*(1+L1412/100)</f>
        <v>0</v>
      </c>
      <c r="N1412" s="235">
        <v>2E-3</v>
      </c>
      <c r="O1412" s="235">
        <f>ROUND(E1412*N1412,2)</f>
        <v>0</v>
      </c>
      <c r="P1412" s="235">
        <v>0</v>
      </c>
      <c r="Q1412" s="235">
        <f>ROUND(E1412*P1412,2)</f>
        <v>0</v>
      </c>
      <c r="R1412" s="237"/>
      <c r="S1412" s="237" t="s">
        <v>325</v>
      </c>
      <c r="T1412" s="238" t="s">
        <v>293</v>
      </c>
      <c r="U1412" s="220">
        <v>0</v>
      </c>
      <c r="V1412" s="220">
        <f>ROUND(E1412*U1412,2)</f>
        <v>0</v>
      </c>
      <c r="W1412" s="220"/>
      <c r="X1412" s="220" t="s">
        <v>326</v>
      </c>
      <c r="Y1412" s="220" t="s">
        <v>295</v>
      </c>
      <c r="Z1412" s="210"/>
      <c r="AA1412" s="210"/>
      <c r="AB1412" s="210"/>
      <c r="AC1412" s="210"/>
      <c r="AD1412" s="210"/>
      <c r="AE1412" s="210"/>
      <c r="AF1412" s="210"/>
      <c r="AG1412" s="210" t="s">
        <v>327</v>
      </c>
      <c r="AH1412" s="210"/>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2" x14ac:dyDescent="0.25">
      <c r="A1413" s="217"/>
      <c r="B1413" s="218"/>
      <c r="C1413" s="265" t="s">
        <v>1475</v>
      </c>
      <c r="D1413" s="257"/>
      <c r="E1413" s="258">
        <v>1</v>
      </c>
      <c r="F1413" s="220"/>
      <c r="G1413" s="220"/>
      <c r="H1413" s="220"/>
      <c r="I1413" s="220"/>
      <c r="J1413" s="220"/>
      <c r="K1413" s="220"/>
      <c r="L1413" s="220"/>
      <c r="M1413" s="220"/>
      <c r="N1413" s="219"/>
      <c r="O1413" s="219"/>
      <c r="P1413" s="219"/>
      <c r="Q1413" s="219"/>
      <c r="R1413" s="220"/>
      <c r="S1413" s="220"/>
      <c r="T1413" s="220"/>
      <c r="U1413" s="220"/>
      <c r="V1413" s="220"/>
      <c r="W1413" s="220"/>
      <c r="X1413" s="220"/>
      <c r="Y1413" s="220"/>
      <c r="Z1413" s="210"/>
      <c r="AA1413" s="210"/>
      <c r="AB1413" s="210"/>
      <c r="AC1413" s="210"/>
      <c r="AD1413" s="210"/>
      <c r="AE1413" s="210"/>
      <c r="AF1413" s="210"/>
      <c r="AG1413" s="210" t="s">
        <v>395</v>
      </c>
      <c r="AH1413" s="210">
        <v>0</v>
      </c>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1" x14ac:dyDescent="0.25">
      <c r="A1414" s="232">
        <v>239</v>
      </c>
      <c r="B1414" s="233" t="s">
        <v>1476</v>
      </c>
      <c r="C1414" s="250" t="s">
        <v>1477</v>
      </c>
      <c r="D1414" s="234" t="s">
        <v>437</v>
      </c>
      <c r="E1414" s="235">
        <v>1</v>
      </c>
      <c r="F1414" s="236"/>
      <c r="G1414" s="237">
        <f>ROUND(E1414*F1414,2)</f>
        <v>0</v>
      </c>
      <c r="H1414" s="236"/>
      <c r="I1414" s="237">
        <f>ROUND(E1414*H1414,2)</f>
        <v>0</v>
      </c>
      <c r="J1414" s="236"/>
      <c r="K1414" s="237">
        <f>ROUND(E1414*J1414,2)</f>
        <v>0</v>
      </c>
      <c r="L1414" s="237">
        <v>12</v>
      </c>
      <c r="M1414" s="237">
        <f>G1414*(1+L1414/100)</f>
        <v>0</v>
      </c>
      <c r="N1414" s="235">
        <v>2E-3</v>
      </c>
      <c r="O1414" s="235">
        <f>ROUND(E1414*N1414,2)</f>
        <v>0</v>
      </c>
      <c r="P1414" s="235">
        <v>0</v>
      </c>
      <c r="Q1414" s="235">
        <f>ROUND(E1414*P1414,2)</f>
        <v>0</v>
      </c>
      <c r="R1414" s="237"/>
      <c r="S1414" s="237" t="s">
        <v>325</v>
      </c>
      <c r="T1414" s="238" t="s">
        <v>293</v>
      </c>
      <c r="U1414" s="220">
        <v>0</v>
      </c>
      <c r="V1414" s="220">
        <f>ROUND(E1414*U1414,2)</f>
        <v>0</v>
      </c>
      <c r="W1414" s="220"/>
      <c r="X1414" s="220" t="s">
        <v>326</v>
      </c>
      <c r="Y1414" s="220" t="s">
        <v>295</v>
      </c>
      <c r="Z1414" s="210"/>
      <c r="AA1414" s="210"/>
      <c r="AB1414" s="210"/>
      <c r="AC1414" s="210"/>
      <c r="AD1414" s="210"/>
      <c r="AE1414" s="210"/>
      <c r="AF1414" s="210"/>
      <c r="AG1414" s="210" t="s">
        <v>327</v>
      </c>
      <c r="AH1414" s="210"/>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outlineLevel="2" x14ac:dyDescent="0.25">
      <c r="A1415" s="217"/>
      <c r="B1415" s="218"/>
      <c r="C1415" s="265" t="s">
        <v>1478</v>
      </c>
      <c r="D1415" s="257"/>
      <c r="E1415" s="258">
        <v>1</v>
      </c>
      <c r="F1415" s="220"/>
      <c r="G1415" s="220"/>
      <c r="H1415" s="220"/>
      <c r="I1415" s="220"/>
      <c r="J1415" s="220"/>
      <c r="K1415" s="220"/>
      <c r="L1415" s="220"/>
      <c r="M1415" s="220"/>
      <c r="N1415" s="219"/>
      <c r="O1415" s="219"/>
      <c r="P1415" s="219"/>
      <c r="Q1415" s="219"/>
      <c r="R1415" s="220"/>
      <c r="S1415" s="220"/>
      <c r="T1415" s="220"/>
      <c r="U1415" s="220"/>
      <c r="V1415" s="220"/>
      <c r="W1415" s="220"/>
      <c r="X1415" s="220"/>
      <c r="Y1415" s="220"/>
      <c r="Z1415" s="210"/>
      <c r="AA1415" s="210"/>
      <c r="AB1415" s="210"/>
      <c r="AC1415" s="210"/>
      <c r="AD1415" s="210"/>
      <c r="AE1415" s="210"/>
      <c r="AF1415" s="210"/>
      <c r="AG1415" s="210" t="s">
        <v>395</v>
      </c>
      <c r="AH1415" s="210">
        <v>0</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1" x14ac:dyDescent="0.25">
      <c r="A1416" s="232">
        <v>240</v>
      </c>
      <c r="B1416" s="233" t="s">
        <v>1479</v>
      </c>
      <c r="C1416" s="250" t="s">
        <v>1480</v>
      </c>
      <c r="D1416" s="234" t="s">
        <v>437</v>
      </c>
      <c r="E1416" s="235">
        <v>2</v>
      </c>
      <c r="F1416" s="236"/>
      <c r="G1416" s="237">
        <f>ROUND(E1416*F1416,2)</f>
        <v>0</v>
      </c>
      <c r="H1416" s="236"/>
      <c r="I1416" s="237">
        <f>ROUND(E1416*H1416,2)</f>
        <v>0</v>
      </c>
      <c r="J1416" s="236"/>
      <c r="K1416" s="237">
        <f>ROUND(E1416*J1416,2)</f>
        <v>0</v>
      </c>
      <c r="L1416" s="237">
        <v>12</v>
      </c>
      <c r="M1416" s="237">
        <f>G1416*(1+L1416/100)</f>
        <v>0</v>
      </c>
      <c r="N1416" s="235">
        <v>2E-3</v>
      </c>
      <c r="O1416" s="235">
        <f>ROUND(E1416*N1416,2)</f>
        <v>0</v>
      </c>
      <c r="P1416" s="235">
        <v>0</v>
      </c>
      <c r="Q1416" s="235">
        <f>ROUND(E1416*P1416,2)</f>
        <v>0</v>
      </c>
      <c r="R1416" s="237"/>
      <c r="S1416" s="237" t="s">
        <v>325</v>
      </c>
      <c r="T1416" s="238" t="s">
        <v>293</v>
      </c>
      <c r="U1416" s="220">
        <v>0</v>
      </c>
      <c r="V1416" s="220">
        <f>ROUND(E1416*U1416,2)</f>
        <v>0</v>
      </c>
      <c r="W1416" s="220"/>
      <c r="X1416" s="220" t="s">
        <v>326</v>
      </c>
      <c r="Y1416" s="220" t="s">
        <v>295</v>
      </c>
      <c r="Z1416" s="210"/>
      <c r="AA1416" s="210"/>
      <c r="AB1416" s="210"/>
      <c r="AC1416" s="210"/>
      <c r="AD1416" s="210"/>
      <c r="AE1416" s="210"/>
      <c r="AF1416" s="210"/>
      <c r="AG1416" s="210" t="s">
        <v>327</v>
      </c>
      <c r="AH1416" s="210"/>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2" x14ac:dyDescent="0.25">
      <c r="A1417" s="217"/>
      <c r="B1417" s="218"/>
      <c r="C1417" s="265" t="s">
        <v>1481</v>
      </c>
      <c r="D1417" s="257"/>
      <c r="E1417" s="258">
        <v>2</v>
      </c>
      <c r="F1417" s="220"/>
      <c r="G1417" s="220"/>
      <c r="H1417" s="220"/>
      <c r="I1417" s="220"/>
      <c r="J1417" s="220"/>
      <c r="K1417" s="220"/>
      <c r="L1417" s="220"/>
      <c r="M1417" s="220"/>
      <c r="N1417" s="219"/>
      <c r="O1417" s="219"/>
      <c r="P1417" s="219"/>
      <c r="Q1417" s="219"/>
      <c r="R1417" s="220"/>
      <c r="S1417" s="220"/>
      <c r="T1417" s="220"/>
      <c r="U1417" s="220"/>
      <c r="V1417" s="220"/>
      <c r="W1417" s="220"/>
      <c r="X1417" s="220"/>
      <c r="Y1417" s="220"/>
      <c r="Z1417" s="210"/>
      <c r="AA1417" s="210"/>
      <c r="AB1417" s="210"/>
      <c r="AC1417" s="210"/>
      <c r="AD1417" s="210"/>
      <c r="AE1417" s="210"/>
      <c r="AF1417" s="210"/>
      <c r="AG1417" s="210" t="s">
        <v>395</v>
      </c>
      <c r="AH1417" s="210">
        <v>0</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5">
      <c r="A1418" s="232">
        <v>241</v>
      </c>
      <c r="B1418" s="233" t="s">
        <v>1482</v>
      </c>
      <c r="C1418" s="250" t="s">
        <v>1483</v>
      </c>
      <c r="D1418" s="234" t="s">
        <v>437</v>
      </c>
      <c r="E1418" s="235">
        <v>1</v>
      </c>
      <c r="F1418" s="236"/>
      <c r="G1418" s="237">
        <f>ROUND(E1418*F1418,2)</f>
        <v>0</v>
      </c>
      <c r="H1418" s="236"/>
      <c r="I1418" s="237">
        <f>ROUND(E1418*H1418,2)</f>
        <v>0</v>
      </c>
      <c r="J1418" s="236"/>
      <c r="K1418" s="237">
        <f>ROUND(E1418*J1418,2)</f>
        <v>0</v>
      </c>
      <c r="L1418" s="237">
        <v>12</v>
      </c>
      <c r="M1418" s="237">
        <f>G1418*(1+L1418/100)</f>
        <v>0</v>
      </c>
      <c r="N1418" s="235">
        <v>2E-3</v>
      </c>
      <c r="O1418" s="235">
        <f>ROUND(E1418*N1418,2)</f>
        <v>0</v>
      </c>
      <c r="P1418" s="235">
        <v>0</v>
      </c>
      <c r="Q1418" s="235">
        <f>ROUND(E1418*P1418,2)</f>
        <v>0</v>
      </c>
      <c r="R1418" s="237"/>
      <c r="S1418" s="237" t="s">
        <v>325</v>
      </c>
      <c r="T1418" s="238" t="s">
        <v>293</v>
      </c>
      <c r="U1418" s="220">
        <v>0</v>
      </c>
      <c r="V1418" s="220">
        <f>ROUND(E1418*U1418,2)</f>
        <v>0</v>
      </c>
      <c r="W1418" s="220"/>
      <c r="X1418" s="220" t="s">
        <v>326</v>
      </c>
      <c r="Y1418" s="220" t="s">
        <v>295</v>
      </c>
      <c r="Z1418" s="210"/>
      <c r="AA1418" s="210"/>
      <c r="AB1418" s="210"/>
      <c r="AC1418" s="210"/>
      <c r="AD1418" s="210"/>
      <c r="AE1418" s="210"/>
      <c r="AF1418" s="210"/>
      <c r="AG1418" s="210" t="s">
        <v>327</v>
      </c>
      <c r="AH1418" s="210"/>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2" x14ac:dyDescent="0.25">
      <c r="A1419" s="217"/>
      <c r="B1419" s="218"/>
      <c r="C1419" s="265" t="s">
        <v>1484</v>
      </c>
      <c r="D1419" s="257"/>
      <c r="E1419" s="258">
        <v>1</v>
      </c>
      <c r="F1419" s="220"/>
      <c r="G1419" s="220"/>
      <c r="H1419" s="220"/>
      <c r="I1419" s="220"/>
      <c r="J1419" s="220"/>
      <c r="K1419" s="220"/>
      <c r="L1419" s="220"/>
      <c r="M1419" s="220"/>
      <c r="N1419" s="219"/>
      <c r="O1419" s="219"/>
      <c r="P1419" s="219"/>
      <c r="Q1419" s="219"/>
      <c r="R1419" s="220"/>
      <c r="S1419" s="220"/>
      <c r="T1419" s="220"/>
      <c r="U1419" s="220"/>
      <c r="V1419" s="220"/>
      <c r="W1419" s="220"/>
      <c r="X1419" s="220"/>
      <c r="Y1419" s="220"/>
      <c r="Z1419" s="210"/>
      <c r="AA1419" s="210"/>
      <c r="AB1419" s="210"/>
      <c r="AC1419" s="210"/>
      <c r="AD1419" s="210"/>
      <c r="AE1419" s="210"/>
      <c r="AF1419" s="210"/>
      <c r="AG1419" s="210" t="s">
        <v>395</v>
      </c>
      <c r="AH1419" s="210">
        <v>0</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outlineLevel="1" x14ac:dyDescent="0.25">
      <c r="A1420" s="232">
        <v>242</v>
      </c>
      <c r="B1420" s="233" t="s">
        <v>1485</v>
      </c>
      <c r="C1420" s="250" t="s">
        <v>1486</v>
      </c>
      <c r="D1420" s="234" t="s">
        <v>437</v>
      </c>
      <c r="E1420" s="235">
        <v>2</v>
      </c>
      <c r="F1420" s="236"/>
      <c r="G1420" s="237">
        <f>ROUND(E1420*F1420,2)</f>
        <v>0</v>
      </c>
      <c r="H1420" s="236"/>
      <c r="I1420" s="237">
        <f>ROUND(E1420*H1420,2)</f>
        <v>0</v>
      </c>
      <c r="J1420" s="236"/>
      <c r="K1420" s="237">
        <f>ROUND(E1420*J1420,2)</f>
        <v>0</v>
      </c>
      <c r="L1420" s="237">
        <v>12</v>
      </c>
      <c r="M1420" s="237">
        <f>G1420*(1+L1420/100)</f>
        <v>0</v>
      </c>
      <c r="N1420" s="235">
        <v>2E-3</v>
      </c>
      <c r="O1420" s="235">
        <f>ROUND(E1420*N1420,2)</f>
        <v>0</v>
      </c>
      <c r="P1420" s="235">
        <v>0</v>
      </c>
      <c r="Q1420" s="235">
        <f>ROUND(E1420*P1420,2)</f>
        <v>0</v>
      </c>
      <c r="R1420" s="237"/>
      <c r="S1420" s="237" t="s">
        <v>325</v>
      </c>
      <c r="T1420" s="238" t="s">
        <v>293</v>
      </c>
      <c r="U1420" s="220">
        <v>0</v>
      </c>
      <c r="V1420" s="220">
        <f>ROUND(E1420*U1420,2)</f>
        <v>0</v>
      </c>
      <c r="W1420" s="220"/>
      <c r="X1420" s="220" t="s">
        <v>326</v>
      </c>
      <c r="Y1420" s="220" t="s">
        <v>295</v>
      </c>
      <c r="Z1420" s="210"/>
      <c r="AA1420" s="210"/>
      <c r="AB1420" s="210"/>
      <c r="AC1420" s="210"/>
      <c r="AD1420" s="210"/>
      <c r="AE1420" s="210"/>
      <c r="AF1420" s="210"/>
      <c r="AG1420" s="210" t="s">
        <v>327</v>
      </c>
      <c r="AH1420" s="210"/>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2" x14ac:dyDescent="0.25">
      <c r="A1421" s="217"/>
      <c r="B1421" s="218"/>
      <c r="C1421" s="265" t="s">
        <v>1487</v>
      </c>
      <c r="D1421" s="257"/>
      <c r="E1421" s="258">
        <v>2</v>
      </c>
      <c r="F1421" s="220"/>
      <c r="G1421" s="220"/>
      <c r="H1421" s="220"/>
      <c r="I1421" s="220"/>
      <c r="J1421" s="220"/>
      <c r="K1421" s="220"/>
      <c r="L1421" s="220"/>
      <c r="M1421" s="220"/>
      <c r="N1421" s="219"/>
      <c r="O1421" s="219"/>
      <c r="P1421" s="219"/>
      <c r="Q1421" s="219"/>
      <c r="R1421" s="220"/>
      <c r="S1421" s="220"/>
      <c r="T1421" s="220"/>
      <c r="U1421" s="220"/>
      <c r="V1421" s="220"/>
      <c r="W1421" s="220"/>
      <c r="X1421" s="220"/>
      <c r="Y1421" s="220"/>
      <c r="Z1421" s="210"/>
      <c r="AA1421" s="210"/>
      <c r="AB1421" s="210"/>
      <c r="AC1421" s="210"/>
      <c r="AD1421" s="210"/>
      <c r="AE1421" s="210"/>
      <c r="AF1421" s="210"/>
      <c r="AG1421" s="210" t="s">
        <v>395</v>
      </c>
      <c r="AH1421" s="210">
        <v>0</v>
      </c>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1" x14ac:dyDescent="0.25">
      <c r="A1422" s="232">
        <v>243</v>
      </c>
      <c r="B1422" s="233" t="s">
        <v>1488</v>
      </c>
      <c r="C1422" s="250" t="s">
        <v>1489</v>
      </c>
      <c r="D1422" s="234" t="s">
        <v>437</v>
      </c>
      <c r="E1422" s="235">
        <v>1</v>
      </c>
      <c r="F1422" s="236"/>
      <c r="G1422" s="237">
        <f>ROUND(E1422*F1422,2)</f>
        <v>0</v>
      </c>
      <c r="H1422" s="236"/>
      <c r="I1422" s="237">
        <f>ROUND(E1422*H1422,2)</f>
        <v>0</v>
      </c>
      <c r="J1422" s="236"/>
      <c r="K1422" s="237">
        <f>ROUND(E1422*J1422,2)</f>
        <v>0</v>
      </c>
      <c r="L1422" s="237">
        <v>12</v>
      </c>
      <c r="M1422" s="237">
        <f>G1422*(1+L1422/100)</f>
        <v>0</v>
      </c>
      <c r="N1422" s="235">
        <v>2E-3</v>
      </c>
      <c r="O1422" s="235">
        <f>ROUND(E1422*N1422,2)</f>
        <v>0</v>
      </c>
      <c r="P1422" s="235">
        <v>0</v>
      </c>
      <c r="Q1422" s="235">
        <f>ROUND(E1422*P1422,2)</f>
        <v>0</v>
      </c>
      <c r="R1422" s="237"/>
      <c r="S1422" s="237" t="s">
        <v>325</v>
      </c>
      <c r="T1422" s="238" t="s">
        <v>293</v>
      </c>
      <c r="U1422" s="220">
        <v>0</v>
      </c>
      <c r="V1422" s="220">
        <f>ROUND(E1422*U1422,2)</f>
        <v>0</v>
      </c>
      <c r="W1422" s="220"/>
      <c r="X1422" s="220" t="s">
        <v>326</v>
      </c>
      <c r="Y1422" s="220" t="s">
        <v>295</v>
      </c>
      <c r="Z1422" s="210"/>
      <c r="AA1422" s="210"/>
      <c r="AB1422" s="210"/>
      <c r="AC1422" s="210"/>
      <c r="AD1422" s="210"/>
      <c r="AE1422" s="210"/>
      <c r="AF1422" s="210"/>
      <c r="AG1422" s="210" t="s">
        <v>327</v>
      </c>
      <c r="AH1422" s="210"/>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2" x14ac:dyDescent="0.25">
      <c r="A1423" s="217"/>
      <c r="B1423" s="218"/>
      <c r="C1423" s="265" t="s">
        <v>1490</v>
      </c>
      <c r="D1423" s="257"/>
      <c r="E1423" s="258">
        <v>1</v>
      </c>
      <c r="F1423" s="220"/>
      <c r="G1423" s="220"/>
      <c r="H1423" s="220"/>
      <c r="I1423" s="220"/>
      <c r="J1423" s="220"/>
      <c r="K1423" s="220"/>
      <c r="L1423" s="220"/>
      <c r="M1423" s="220"/>
      <c r="N1423" s="219"/>
      <c r="O1423" s="219"/>
      <c r="P1423" s="219"/>
      <c r="Q1423" s="219"/>
      <c r="R1423" s="220"/>
      <c r="S1423" s="220"/>
      <c r="T1423" s="220"/>
      <c r="U1423" s="220"/>
      <c r="V1423" s="220"/>
      <c r="W1423" s="220"/>
      <c r="X1423" s="220"/>
      <c r="Y1423" s="220"/>
      <c r="Z1423" s="210"/>
      <c r="AA1423" s="210"/>
      <c r="AB1423" s="210"/>
      <c r="AC1423" s="210"/>
      <c r="AD1423" s="210"/>
      <c r="AE1423" s="210"/>
      <c r="AF1423" s="210"/>
      <c r="AG1423" s="210" t="s">
        <v>395</v>
      </c>
      <c r="AH1423" s="210">
        <v>0</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1" x14ac:dyDescent="0.25">
      <c r="A1424" s="232">
        <v>244</v>
      </c>
      <c r="B1424" s="233" t="s">
        <v>1491</v>
      </c>
      <c r="C1424" s="250" t="s">
        <v>1492</v>
      </c>
      <c r="D1424" s="234" t="s">
        <v>437</v>
      </c>
      <c r="E1424" s="235">
        <v>7</v>
      </c>
      <c r="F1424" s="236"/>
      <c r="G1424" s="237">
        <f>ROUND(E1424*F1424,2)</f>
        <v>0</v>
      </c>
      <c r="H1424" s="236"/>
      <c r="I1424" s="237">
        <f>ROUND(E1424*H1424,2)</f>
        <v>0</v>
      </c>
      <c r="J1424" s="236"/>
      <c r="K1424" s="237">
        <f>ROUND(E1424*J1424,2)</f>
        <v>0</v>
      </c>
      <c r="L1424" s="237">
        <v>12</v>
      </c>
      <c r="M1424" s="237">
        <f>G1424*(1+L1424/100)</f>
        <v>0</v>
      </c>
      <c r="N1424" s="235">
        <v>2E-3</v>
      </c>
      <c r="O1424" s="235">
        <f>ROUND(E1424*N1424,2)</f>
        <v>0.01</v>
      </c>
      <c r="P1424" s="235">
        <v>0</v>
      </c>
      <c r="Q1424" s="235">
        <f>ROUND(E1424*P1424,2)</f>
        <v>0</v>
      </c>
      <c r="R1424" s="237"/>
      <c r="S1424" s="237" t="s">
        <v>325</v>
      </c>
      <c r="T1424" s="238" t="s">
        <v>293</v>
      </c>
      <c r="U1424" s="220">
        <v>0</v>
      </c>
      <c r="V1424" s="220">
        <f>ROUND(E1424*U1424,2)</f>
        <v>0</v>
      </c>
      <c r="W1424" s="220"/>
      <c r="X1424" s="220" t="s">
        <v>326</v>
      </c>
      <c r="Y1424" s="220" t="s">
        <v>295</v>
      </c>
      <c r="Z1424" s="210"/>
      <c r="AA1424" s="210"/>
      <c r="AB1424" s="210"/>
      <c r="AC1424" s="210"/>
      <c r="AD1424" s="210"/>
      <c r="AE1424" s="210"/>
      <c r="AF1424" s="210"/>
      <c r="AG1424" s="210" t="s">
        <v>327</v>
      </c>
      <c r="AH1424" s="210"/>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outlineLevel="2" x14ac:dyDescent="0.25">
      <c r="A1425" s="217"/>
      <c r="B1425" s="218"/>
      <c r="C1425" s="265" t="s">
        <v>1493</v>
      </c>
      <c r="D1425" s="257"/>
      <c r="E1425" s="258">
        <v>7</v>
      </c>
      <c r="F1425" s="220"/>
      <c r="G1425" s="220"/>
      <c r="H1425" s="220"/>
      <c r="I1425" s="220"/>
      <c r="J1425" s="220"/>
      <c r="K1425" s="220"/>
      <c r="L1425" s="220"/>
      <c r="M1425" s="220"/>
      <c r="N1425" s="219"/>
      <c r="O1425" s="219"/>
      <c r="P1425" s="219"/>
      <c r="Q1425" s="219"/>
      <c r="R1425" s="220"/>
      <c r="S1425" s="220"/>
      <c r="T1425" s="220"/>
      <c r="U1425" s="220"/>
      <c r="V1425" s="220"/>
      <c r="W1425" s="220"/>
      <c r="X1425" s="220"/>
      <c r="Y1425" s="220"/>
      <c r="Z1425" s="210"/>
      <c r="AA1425" s="210"/>
      <c r="AB1425" s="210"/>
      <c r="AC1425" s="210"/>
      <c r="AD1425" s="210"/>
      <c r="AE1425" s="210"/>
      <c r="AF1425" s="210"/>
      <c r="AG1425" s="210" t="s">
        <v>395</v>
      </c>
      <c r="AH1425" s="210">
        <v>0</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1" x14ac:dyDescent="0.25">
      <c r="A1426" s="232">
        <v>245</v>
      </c>
      <c r="B1426" s="233" t="s">
        <v>1494</v>
      </c>
      <c r="C1426" s="250" t="s">
        <v>1495</v>
      </c>
      <c r="D1426" s="234" t="s">
        <v>336</v>
      </c>
      <c r="E1426" s="235">
        <v>4</v>
      </c>
      <c r="F1426" s="236"/>
      <c r="G1426" s="237">
        <f>ROUND(E1426*F1426,2)</f>
        <v>0</v>
      </c>
      <c r="H1426" s="236"/>
      <c r="I1426" s="237">
        <f>ROUND(E1426*H1426,2)</f>
        <v>0</v>
      </c>
      <c r="J1426" s="236"/>
      <c r="K1426" s="237">
        <f>ROUND(E1426*J1426,2)</f>
        <v>0</v>
      </c>
      <c r="L1426" s="237">
        <v>12</v>
      </c>
      <c r="M1426" s="237">
        <f>G1426*(1+L1426/100)</f>
        <v>0</v>
      </c>
      <c r="N1426" s="235">
        <v>0</v>
      </c>
      <c r="O1426" s="235">
        <f>ROUND(E1426*N1426,2)</f>
        <v>0</v>
      </c>
      <c r="P1426" s="235">
        <v>0</v>
      </c>
      <c r="Q1426" s="235">
        <f>ROUND(E1426*P1426,2)</f>
        <v>0</v>
      </c>
      <c r="R1426" s="237"/>
      <c r="S1426" s="237" t="s">
        <v>325</v>
      </c>
      <c r="T1426" s="238" t="s">
        <v>293</v>
      </c>
      <c r="U1426" s="220">
        <v>0</v>
      </c>
      <c r="V1426" s="220">
        <f>ROUND(E1426*U1426,2)</f>
        <v>0</v>
      </c>
      <c r="W1426" s="220"/>
      <c r="X1426" s="220" t="s">
        <v>326</v>
      </c>
      <c r="Y1426" s="220" t="s">
        <v>295</v>
      </c>
      <c r="Z1426" s="210"/>
      <c r="AA1426" s="210"/>
      <c r="AB1426" s="210"/>
      <c r="AC1426" s="210"/>
      <c r="AD1426" s="210"/>
      <c r="AE1426" s="210"/>
      <c r="AF1426" s="210"/>
      <c r="AG1426" s="210" t="s">
        <v>327</v>
      </c>
      <c r="AH1426" s="210"/>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2" x14ac:dyDescent="0.25">
      <c r="A1427" s="217"/>
      <c r="B1427" s="218"/>
      <c r="C1427" s="265" t="s">
        <v>1496</v>
      </c>
      <c r="D1427" s="257"/>
      <c r="E1427" s="258">
        <v>4</v>
      </c>
      <c r="F1427" s="220"/>
      <c r="G1427" s="220"/>
      <c r="H1427" s="220"/>
      <c r="I1427" s="220"/>
      <c r="J1427" s="220"/>
      <c r="K1427" s="220"/>
      <c r="L1427" s="220"/>
      <c r="M1427" s="220"/>
      <c r="N1427" s="219"/>
      <c r="O1427" s="219"/>
      <c r="P1427" s="219"/>
      <c r="Q1427" s="219"/>
      <c r="R1427" s="220"/>
      <c r="S1427" s="220"/>
      <c r="T1427" s="220"/>
      <c r="U1427" s="220"/>
      <c r="V1427" s="220"/>
      <c r="W1427" s="220"/>
      <c r="X1427" s="220"/>
      <c r="Y1427" s="220"/>
      <c r="Z1427" s="210"/>
      <c r="AA1427" s="210"/>
      <c r="AB1427" s="210"/>
      <c r="AC1427" s="210"/>
      <c r="AD1427" s="210"/>
      <c r="AE1427" s="210"/>
      <c r="AF1427" s="210"/>
      <c r="AG1427" s="210" t="s">
        <v>395</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1" x14ac:dyDescent="0.25">
      <c r="A1428" s="232">
        <v>246</v>
      </c>
      <c r="B1428" s="233" t="s">
        <v>1497</v>
      </c>
      <c r="C1428" s="250" t="s">
        <v>1498</v>
      </c>
      <c r="D1428" s="234" t="s">
        <v>336</v>
      </c>
      <c r="E1428" s="235">
        <v>8</v>
      </c>
      <c r="F1428" s="236"/>
      <c r="G1428" s="237">
        <f>ROUND(E1428*F1428,2)</f>
        <v>0</v>
      </c>
      <c r="H1428" s="236"/>
      <c r="I1428" s="237">
        <f>ROUND(E1428*H1428,2)</f>
        <v>0</v>
      </c>
      <c r="J1428" s="236"/>
      <c r="K1428" s="237">
        <f>ROUND(E1428*J1428,2)</f>
        <v>0</v>
      </c>
      <c r="L1428" s="237">
        <v>12</v>
      </c>
      <c r="M1428" s="237">
        <f>G1428*(1+L1428/100)</f>
        <v>0</v>
      </c>
      <c r="N1428" s="235">
        <v>0</v>
      </c>
      <c r="O1428" s="235">
        <f>ROUND(E1428*N1428,2)</f>
        <v>0</v>
      </c>
      <c r="P1428" s="235">
        <v>0</v>
      </c>
      <c r="Q1428" s="235">
        <f>ROUND(E1428*P1428,2)</f>
        <v>0</v>
      </c>
      <c r="R1428" s="237"/>
      <c r="S1428" s="237" t="s">
        <v>325</v>
      </c>
      <c r="T1428" s="238" t="s">
        <v>293</v>
      </c>
      <c r="U1428" s="220">
        <v>0</v>
      </c>
      <c r="V1428" s="220">
        <f>ROUND(E1428*U1428,2)</f>
        <v>0</v>
      </c>
      <c r="W1428" s="220"/>
      <c r="X1428" s="220" t="s">
        <v>326</v>
      </c>
      <c r="Y1428" s="220" t="s">
        <v>295</v>
      </c>
      <c r="Z1428" s="210"/>
      <c r="AA1428" s="210"/>
      <c r="AB1428" s="210"/>
      <c r="AC1428" s="210"/>
      <c r="AD1428" s="210"/>
      <c r="AE1428" s="210"/>
      <c r="AF1428" s="210"/>
      <c r="AG1428" s="210" t="s">
        <v>327</v>
      </c>
      <c r="AH1428" s="210"/>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2" x14ac:dyDescent="0.25">
      <c r="A1429" s="217"/>
      <c r="B1429" s="218"/>
      <c r="C1429" s="265" t="s">
        <v>1499</v>
      </c>
      <c r="D1429" s="257"/>
      <c r="E1429" s="258">
        <v>8</v>
      </c>
      <c r="F1429" s="220"/>
      <c r="G1429" s="220"/>
      <c r="H1429" s="220"/>
      <c r="I1429" s="220"/>
      <c r="J1429" s="220"/>
      <c r="K1429" s="220"/>
      <c r="L1429" s="220"/>
      <c r="M1429" s="220"/>
      <c r="N1429" s="219"/>
      <c r="O1429" s="219"/>
      <c r="P1429" s="219"/>
      <c r="Q1429" s="219"/>
      <c r="R1429" s="220"/>
      <c r="S1429" s="220"/>
      <c r="T1429" s="220"/>
      <c r="U1429" s="220"/>
      <c r="V1429" s="220"/>
      <c r="W1429" s="220"/>
      <c r="X1429" s="220"/>
      <c r="Y1429" s="220"/>
      <c r="Z1429" s="210"/>
      <c r="AA1429" s="210"/>
      <c r="AB1429" s="210"/>
      <c r="AC1429" s="210"/>
      <c r="AD1429" s="210"/>
      <c r="AE1429" s="210"/>
      <c r="AF1429" s="210"/>
      <c r="AG1429" s="210" t="s">
        <v>395</v>
      </c>
      <c r="AH1429" s="210">
        <v>0</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outlineLevel="1" x14ac:dyDescent="0.25">
      <c r="A1430" s="232">
        <v>247</v>
      </c>
      <c r="B1430" s="233" t="s">
        <v>1500</v>
      </c>
      <c r="C1430" s="250" t="s">
        <v>1501</v>
      </c>
      <c r="D1430" s="234" t="s">
        <v>336</v>
      </c>
      <c r="E1430" s="235">
        <v>6</v>
      </c>
      <c r="F1430" s="236"/>
      <c r="G1430" s="237">
        <f>ROUND(E1430*F1430,2)</f>
        <v>0</v>
      </c>
      <c r="H1430" s="236"/>
      <c r="I1430" s="237">
        <f>ROUND(E1430*H1430,2)</f>
        <v>0</v>
      </c>
      <c r="J1430" s="236"/>
      <c r="K1430" s="237">
        <f>ROUND(E1430*J1430,2)</f>
        <v>0</v>
      </c>
      <c r="L1430" s="237">
        <v>12</v>
      </c>
      <c r="M1430" s="237">
        <f>G1430*(1+L1430/100)</f>
        <v>0</v>
      </c>
      <c r="N1430" s="235">
        <v>0</v>
      </c>
      <c r="O1430" s="235">
        <f>ROUND(E1430*N1430,2)</f>
        <v>0</v>
      </c>
      <c r="P1430" s="235">
        <v>0</v>
      </c>
      <c r="Q1430" s="235">
        <f>ROUND(E1430*P1430,2)</f>
        <v>0</v>
      </c>
      <c r="R1430" s="237"/>
      <c r="S1430" s="237" t="s">
        <v>325</v>
      </c>
      <c r="T1430" s="238" t="s">
        <v>293</v>
      </c>
      <c r="U1430" s="220">
        <v>0</v>
      </c>
      <c r="V1430" s="220">
        <f>ROUND(E1430*U1430,2)</f>
        <v>0</v>
      </c>
      <c r="W1430" s="220"/>
      <c r="X1430" s="220" t="s">
        <v>326</v>
      </c>
      <c r="Y1430" s="220" t="s">
        <v>295</v>
      </c>
      <c r="Z1430" s="210"/>
      <c r="AA1430" s="210"/>
      <c r="AB1430" s="210"/>
      <c r="AC1430" s="210"/>
      <c r="AD1430" s="210"/>
      <c r="AE1430" s="210"/>
      <c r="AF1430" s="210"/>
      <c r="AG1430" s="210" t="s">
        <v>327</v>
      </c>
      <c r="AH1430" s="210"/>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outlineLevel="2" x14ac:dyDescent="0.25">
      <c r="A1431" s="217"/>
      <c r="B1431" s="218"/>
      <c r="C1431" s="265" t="s">
        <v>1502</v>
      </c>
      <c r="D1431" s="257"/>
      <c r="E1431" s="258">
        <v>6</v>
      </c>
      <c r="F1431" s="220"/>
      <c r="G1431" s="220"/>
      <c r="H1431" s="220"/>
      <c r="I1431" s="220"/>
      <c r="J1431" s="220"/>
      <c r="K1431" s="220"/>
      <c r="L1431" s="220"/>
      <c r="M1431" s="220"/>
      <c r="N1431" s="219"/>
      <c r="O1431" s="219"/>
      <c r="P1431" s="219"/>
      <c r="Q1431" s="219"/>
      <c r="R1431" s="220"/>
      <c r="S1431" s="220"/>
      <c r="T1431" s="220"/>
      <c r="U1431" s="220"/>
      <c r="V1431" s="220"/>
      <c r="W1431" s="220"/>
      <c r="X1431" s="220"/>
      <c r="Y1431" s="220"/>
      <c r="Z1431" s="210"/>
      <c r="AA1431" s="210"/>
      <c r="AB1431" s="210"/>
      <c r="AC1431" s="210"/>
      <c r="AD1431" s="210"/>
      <c r="AE1431" s="210"/>
      <c r="AF1431" s="210"/>
      <c r="AG1431" s="210" t="s">
        <v>395</v>
      </c>
      <c r="AH1431" s="210">
        <v>0</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1" x14ac:dyDescent="0.25">
      <c r="A1432" s="232">
        <v>248</v>
      </c>
      <c r="B1432" s="233" t="s">
        <v>1503</v>
      </c>
      <c r="C1432" s="250" t="s">
        <v>1504</v>
      </c>
      <c r="D1432" s="234" t="s">
        <v>336</v>
      </c>
      <c r="E1432" s="235">
        <v>1</v>
      </c>
      <c r="F1432" s="236"/>
      <c r="G1432" s="237">
        <f>ROUND(E1432*F1432,2)</f>
        <v>0</v>
      </c>
      <c r="H1432" s="236"/>
      <c r="I1432" s="237">
        <f>ROUND(E1432*H1432,2)</f>
        <v>0</v>
      </c>
      <c r="J1432" s="236"/>
      <c r="K1432" s="237">
        <f>ROUND(E1432*J1432,2)</f>
        <v>0</v>
      </c>
      <c r="L1432" s="237">
        <v>12</v>
      </c>
      <c r="M1432" s="237">
        <f>G1432*(1+L1432/100)</f>
        <v>0</v>
      </c>
      <c r="N1432" s="235">
        <v>0</v>
      </c>
      <c r="O1432" s="235">
        <f>ROUND(E1432*N1432,2)</f>
        <v>0</v>
      </c>
      <c r="P1432" s="235">
        <v>0</v>
      </c>
      <c r="Q1432" s="235">
        <f>ROUND(E1432*P1432,2)</f>
        <v>0</v>
      </c>
      <c r="R1432" s="237"/>
      <c r="S1432" s="237" t="s">
        <v>325</v>
      </c>
      <c r="T1432" s="238" t="s">
        <v>293</v>
      </c>
      <c r="U1432" s="220">
        <v>0</v>
      </c>
      <c r="V1432" s="220">
        <f>ROUND(E1432*U1432,2)</f>
        <v>0</v>
      </c>
      <c r="W1432" s="220"/>
      <c r="X1432" s="220" t="s">
        <v>326</v>
      </c>
      <c r="Y1432" s="220" t="s">
        <v>295</v>
      </c>
      <c r="Z1432" s="210"/>
      <c r="AA1432" s="210"/>
      <c r="AB1432" s="210"/>
      <c r="AC1432" s="210"/>
      <c r="AD1432" s="210"/>
      <c r="AE1432" s="210"/>
      <c r="AF1432" s="210"/>
      <c r="AG1432" s="210" t="s">
        <v>327</v>
      </c>
      <c r="AH1432" s="210"/>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2" x14ac:dyDescent="0.25">
      <c r="A1433" s="217"/>
      <c r="B1433" s="218"/>
      <c r="C1433" s="265" t="s">
        <v>1505</v>
      </c>
      <c r="D1433" s="257"/>
      <c r="E1433" s="258">
        <v>1</v>
      </c>
      <c r="F1433" s="220"/>
      <c r="G1433" s="220"/>
      <c r="H1433" s="220"/>
      <c r="I1433" s="220"/>
      <c r="J1433" s="220"/>
      <c r="K1433" s="220"/>
      <c r="L1433" s="220"/>
      <c r="M1433" s="220"/>
      <c r="N1433" s="219"/>
      <c r="O1433" s="219"/>
      <c r="P1433" s="219"/>
      <c r="Q1433" s="219"/>
      <c r="R1433" s="220"/>
      <c r="S1433" s="220"/>
      <c r="T1433" s="220"/>
      <c r="U1433" s="220"/>
      <c r="V1433" s="220"/>
      <c r="W1433" s="220"/>
      <c r="X1433" s="220"/>
      <c r="Y1433" s="220"/>
      <c r="Z1433" s="210"/>
      <c r="AA1433" s="210"/>
      <c r="AB1433" s="210"/>
      <c r="AC1433" s="210"/>
      <c r="AD1433" s="210"/>
      <c r="AE1433" s="210"/>
      <c r="AF1433" s="210"/>
      <c r="AG1433" s="210" t="s">
        <v>395</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1" x14ac:dyDescent="0.25">
      <c r="A1434" s="232">
        <v>249</v>
      </c>
      <c r="B1434" s="233" t="s">
        <v>1506</v>
      </c>
      <c r="C1434" s="250" t="s">
        <v>1495</v>
      </c>
      <c r="D1434" s="234" t="s">
        <v>336</v>
      </c>
      <c r="E1434" s="235">
        <v>2</v>
      </c>
      <c r="F1434" s="236"/>
      <c r="G1434" s="237">
        <f>ROUND(E1434*F1434,2)</f>
        <v>0</v>
      </c>
      <c r="H1434" s="236"/>
      <c r="I1434" s="237">
        <f>ROUND(E1434*H1434,2)</f>
        <v>0</v>
      </c>
      <c r="J1434" s="236"/>
      <c r="K1434" s="237">
        <f>ROUND(E1434*J1434,2)</f>
        <v>0</v>
      </c>
      <c r="L1434" s="237">
        <v>12</v>
      </c>
      <c r="M1434" s="237">
        <f>G1434*(1+L1434/100)</f>
        <v>0</v>
      </c>
      <c r="N1434" s="235">
        <v>0</v>
      </c>
      <c r="O1434" s="235">
        <f>ROUND(E1434*N1434,2)</f>
        <v>0</v>
      </c>
      <c r="P1434" s="235">
        <v>0</v>
      </c>
      <c r="Q1434" s="235">
        <f>ROUND(E1434*P1434,2)</f>
        <v>0</v>
      </c>
      <c r="R1434" s="237"/>
      <c r="S1434" s="237" t="s">
        <v>325</v>
      </c>
      <c r="T1434" s="238" t="s">
        <v>293</v>
      </c>
      <c r="U1434" s="220">
        <v>0</v>
      </c>
      <c r="V1434" s="220">
        <f>ROUND(E1434*U1434,2)</f>
        <v>0</v>
      </c>
      <c r="W1434" s="220"/>
      <c r="X1434" s="220" t="s">
        <v>326</v>
      </c>
      <c r="Y1434" s="220" t="s">
        <v>295</v>
      </c>
      <c r="Z1434" s="210"/>
      <c r="AA1434" s="210"/>
      <c r="AB1434" s="210"/>
      <c r="AC1434" s="210"/>
      <c r="AD1434" s="210"/>
      <c r="AE1434" s="210"/>
      <c r="AF1434" s="210"/>
      <c r="AG1434" s="210" t="s">
        <v>327</v>
      </c>
      <c r="AH1434" s="210"/>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2" x14ac:dyDescent="0.25">
      <c r="A1435" s="217"/>
      <c r="B1435" s="218"/>
      <c r="C1435" s="265" t="s">
        <v>1507</v>
      </c>
      <c r="D1435" s="257"/>
      <c r="E1435" s="258">
        <v>2</v>
      </c>
      <c r="F1435" s="220"/>
      <c r="G1435" s="220"/>
      <c r="H1435" s="220"/>
      <c r="I1435" s="220"/>
      <c r="J1435" s="220"/>
      <c r="K1435" s="220"/>
      <c r="L1435" s="220"/>
      <c r="M1435" s="220"/>
      <c r="N1435" s="219"/>
      <c r="O1435" s="219"/>
      <c r="P1435" s="219"/>
      <c r="Q1435" s="219"/>
      <c r="R1435" s="220"/>
      <c r="S1435" s="220"/>
      <c r="T1435" s="220"/>
      <c r="U1435" s="220"/>
      <c r="V1435" s="220"/>
      <c r="W1435" s="220"/>
      <c r="X1435" s="220"/>
      <c r="Y1435" s="220"/>
      <c r="Z1435" s="210"/>
      <c r="AA1435" s="210"/>
      <c r="AB1435" s="210"/>
      <c r="AC1435" s="210"/>
      <c r="AD1435" s="210"/>
      <c r="AE1435" s="210"/>
      <c r="AF1435" s="210"/>
      <c r="AG1435" s="210" t="s">
        <v>395</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x14ac:dyDescent="0.25">
      <c r="A1436" s="225" t="s">
        <v>287</v>
      </c>
      <c r="B1436" s="226" t="s">
        <v>186</v>
      </c>
      <c r="C1436" s="249" t="s">
        <v>187</v>
      </c>
      <c r="D1436" s="227"/>
      <c r="E1436" s="228"/>
      <c r="F1436" s="229"/>
      <c r="G1436" s="229">
        <f>SUMIF(AG1437:AG1467,"&lt;&gt;NOR",G1437:G1467)</f>
        <v>0</v>
      </c>
      <c r="H1436" s="229"/>
      <c r="I1436" s="229">
        <f>SUM(I1437:I1467)</f>
        <v>0</v>
      </c>
      <c r="J1436" s="229"/>
      <c r="K1436" s="229">
        <f>SUM(K1437:K1467)</f>
        <v>0</v>
      </c>
      <c r="L1436" s="229"/>
      <c r="M1436" s="229">
        <f>SUM(M1437:M1467)</f>
        <v>0</v>
      </c>
      <c r="N1436" s="228"/>
      <c r="O1436" s="228">
        <f>SUM(O1437:O1467)</f>
        <v>0</v>
      </c>
      <c r="P1436" s="228"/>
      <c r="Q1436" s="228">
        <f>SUM(Q1437:Q1467)</f>
        <v>0.96</v>
      </c>
      <c r="R1436" s="229"/>
      <c r="S1436" s="229"/>
      <c r="T1436" s="230"/>
      <c r="U1436" s="224"/>
      <c r="V1436" s="224">
        <f>SUM(V1437:V1467)</f>
        <v>59.839999999999982</v>
      </c>
      <c r="W1436" s="224"/>
      <c r="X1436" s="224"/>
      <c r="Y1436" s="224"/>
      <c r="AG1436" t="s">
        <v>288</v>
      </c>
    </row>
    <row r="1437" spans="1:60" outlineLevel="1" x14ac:dyDescent="0.25">
      <c r="A1437" s="232">
        <v>250</v>
      </c>
      <c r="B1437" s="233" t="s">
        <v>1508</v>
      </c>
      <c r="C1437" s="250" t="s">
        <v>1509</v>
      </c>
      <c r="D1437" s="234" t="s">
        <v>389</v>
      </c>
      <c r="E1437" s="235">
        <v>4.95</v>
      </c>
      <c r="F1437" s="236"/>
      <c r="G1437" s="237">
        <f>ROUND(E1437*F1437,2)</f>
        <v>0</v>
      </c>
      <c r="H1437" s="236"/>
      <c r="I1437" s="237">
        <f>ROUND(E1437*H1437,2)</f>
        <v>0</v>
      </c>
      <c r="J1437" s="236"/>
      <c r="K1437" s="237">
        <f>ROUND(E1437*J1437,2)</f>
        <v>0</v>
      </c>
      <c r="L1437" s="237">
        <v>12</v>
      </c>
      <c r="M1437" s="237">
        <f>G1437*(1+L1437/100)</f>
        <v>0</v>
      </c>
      <c r="N1437" s="235">
        <v>0</v>
      </c>
      <c r="O1437" s="235">
        <f>ROUND(E1437*N1437,2)</f>
        <v>0</v>
      </c>
      <c r="P1437" s="235">
        <v>5.6520000000000001E-2</v>
      </c>
      <c r="Q1437" s="235">
        <f>ROUND(E1437*P1437,2)</f>
        <v>0.28000000000000003</v>
      </c>
      <c r="R1437" s="237" t="s">
        <v>1510</v>
      </c>
      <c r="S1437" s="237" t="s">
        <v>292</v>
      </c>
      <c r="T1437" s="238" t="s">
        <v>439</v>
      </c>
      <c r="U1437" s="220">
        <v>5.5</v>
      </c>
      <c r="V1437" s="220">
        <f>ROUND(E1437*U1437,2)</f>
        <v>27.23</v>
      </c>
      <c r="W1437" s="220"/>
      <c r="X1437" s="220" t="s">
        <v>326</v>
      </c>
      <c r="Y1437" s="220" t="s">
        <v>295</v>
      </c>
      <c r="Z1437" s="210"/>
      <c r="AA1437" s="210"/>
      <c r="AB1437" s="210"/>
      <c r="AC1437" s="210"/>
      <c r="AD1437" s="210"/>
      <c r="AE1437" s="210"/>
      <c r="AF1437" s="210"/>
      <c r="AG1437" s="210" t="s">
        <v>327</v>
      </c>
      <c r="AH1437" s="210"/>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2" x14ac:dyDescent="0.25">
      <c r="A1438" s="217"/>
      <c r="B1438" s="218"/>
      <c r="C1438" s="265" t="s">
        <v>1511</v>
      </c>
      <c r="D1438" s="257"/>
      <c r="E1438" s="258">
        <v>3.6</v>
      </c>
      <c r="F1438" s="220"/>
      <c r="G1438" s="220"/>
      <c r="H1438" s="220"/>
      <c r="I1438" s="220"/>
      <c r="J1438" s="220"/>
      <c r="K1438" s="220"/>
      <c r="L1438" s="220"/>
      <c r="M1438" s="220"/>
      <c r="N1438" s="219"/>
      <c r="O1438" s="219"/>
      <c r="P1438" s="219"/>
      <c r="Q1438" s="219"/>
      <c r="R1438" s="220"/>
      <c r="S1438" s="220"/>
      <c r="T1438" s="220"/>
      <c r="U1438" s="220"/>
      <c r="V1438" s="220"/>
      <c r="W1438" s="220"/>
      <c r="X1438" s="220"/>
      <c r="Y1438" s="220"/>
      <c r="Z1438" s="210"/>
      <c r="AA1438" s="210"/>
      <c r="AB1438" s="210"/>
      <c r="AC1438" s="210"/>
      <c r="AD1438" s="210"/>
      <c r="AE1438" s="210"/>
      <c r="AF1438" s="210"/>
      <c r="AG1438" s="210" t="s">
        <v>395</v>
      </c>
      <c r="AH1438" s="210">
        <v>0</v>
      </c>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3" x14ac:dyDescent="0.25">
      <c r="A1439" s="217"/>
      <c r="B1439" s="218"/>
      <c r="C1439" s="265" t="s">
        <v>1512</v>
      </c>
      <c r="D1439" s="257"/>
      <c r="E1439" s="258">
        <v>1.35</v>
      </c>
      <c r="F1439" s="220"/>
      <c r="G1439" s="220"/>
      <c r="H1439" s="220"/>
      <c r="I1439" s="220"/>
      <c r="J1439" s="220"/>
      <c r="K1439" s="220"/>
      <c r="L1439" s="220"/>
      <c r="M1439" s="220"/>
      <c r="N1439" s="219"/>
      <c r="O1439" s="219"/>
      <c r="P1439" s="219"/>
      <c r="Q1439" s="219"/>
      <c r="R1439" s="220"/>
      <c r="S1439" s="220"/>
      <c r="T1439" s="220"/>
      <c r="U1439" s="220"/>
      <c r="V1439" s="220"/>
      <c r="W1439" s="220"/>
      <c r="X1439" s="220"/>
      <c r="Y1439" s="220"/>
      <c r="Z1439" s="210"/>
      <c r="AA1439" s="210"/>
      <c r="AB1439" s="210"/>
      <c r="AC1439" s="210"/>
      <c r="AD1439" s="210"/>
      <c r="AE1439" s="210"/>
      <c r="AF1439" s="210"/>
      <c r="AG1439" s="210" t="s">
        <v>395</v>
      </c>
      <c r="AH1439" s="210">
        <v>0</v>
      </c>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outlineLevel="1" x14ac:dyDescent="0.25">
      <c r="A1440" s="232">
        <v>251</v>
      </c>
      <c r="B1440" s="233" t="s">
        <v>1513</v>
      </c>
      <c r="C1440" s="250" t="s">
        <v>1514</v>
      </c>
      <c r="D1440" s="234" t="s">
        <v>389</v>
      </c>
      <c r="E1440" s="235">
        <v>0.7</v>
      </c>
      <c r="F1440" s="236"/>
      <c r="G1440" s="237">
        <f>ROUND(E1440*F1440,2)</f>
        <v>0</v>
      </c>
      <c r="H1440" s="236"/>
      <c r="I1440" s="237">
        <f>ROUND(E1440*H1440,2)</f>
        <v>0</v>
      </c>
      <c r="J1440" s="236"/>
      <c r="K1440" s="237">
        <f>ROUND(E1440*J1440,2)</f>
        <v>0</v>
      </c>
      <c r="L1440" s="237">
        <v>12</v>
      </c>
      <c r="M1440" s="237">
        <f>G1440*(1+L1440/100)</f>
        <v>0</v>
      </c>
      <c r="N1440" s="235">
        <v>0</v>
      </c>
      <c r="O1440" s="235">
        <f>ROUND(E1440*N1440,2)</f>
        <v>0</v>
      </c>
      <c r="P1440" s="235">
        <v>8.831E-2</v>
      </c>
      <c r="Q1440" s="235">
        <f>ROUND(E1440*P1440,2)</f>
        <v>0.06</v>
      </c>
      <c r="R1440" s="237" t="s">
        <v>1510</v>
      </c>
      <c r="S1440" s="237" t="s">
        <v>292</v>
      </c>
      <c r="T1440" s="238" t="s">
        <v>439</v>
      </c>
      <c r="U1440" s="220">
        <v>6.2</v>
      </c>
      <c r="V1440" s="220">
        <f>ROUND(E1440*U1440,2)</f>
        <v>4.34</v>
      </c>
      <c r="W1440" s="220"/>
      <c r="X1440" s="220" t="s">
        <v>326</v>
      </c>
      <c r="Y1440" s="220" t="s">
        <v>295</v>
      </c>
      <c r="Z1440" s="210"/>
      <c r="AA1440" s="210"/>
      <c r="AB1440" s="210"/>
      <c r="AC1440" s="210"/>
      <c r="AD1440" s="210"/>
      <c r="AE1440" s="210"/>
      <c r="AF1440" s="210"/>
      <c r="AG1440" s="210" t="s">
        <v>327</v>
      </c>
      <c r="AH1440" s="210"/>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outlineLevel="2" x14ac:dyDescent="0.25">
      <c r="A1441" s="217"/>
      <c r="B1441" s="218"/>
      <c r="C1441" s="265" t="s">
        <v>1515</v>
      </c>
      <c r="D1441" s="257"/>
      <c r="E1441" s="258">
        <v>0.4</v>
      </c>
      <c r="F1441" s="220"/>
      <c r="G1441" s="220"/>
      <c r="H1441" s="220"/>
      <c r="I1441" s="220"/>
      <c r="J1441" s="220"/>
      <c r="K1441" s="220"/>
      <c r="L1441" s="220"/>
      <c r="M1441" s="220"/>
      <c r="N1441" s="219"/>
      <c r="O1441" s="219"/>
      <c r="P1441" s="219"/>
      <c r="Q1441" s="219"/>
      <c r="R1441" s="220"/>
      <c r="S1441" s="220"/>
      <c r="T1441" s="220"/>
      <c r="U1441" s="220"/>
      <c r="V1441" s="220"/>
      <c r="W1441" s="220"/>
      <c r="X1441" s="220"/>
      <c r="Y1441" s="220"/>
      <c r="Z1441" s="210"/>
      <c r="AA1441" s="210"/>
      <c r="AB1441" s="210"/>
      <c r="AC1441" s="210"/>
      <c r="AD1441" s="210"/>
      <c r="AE1441" s="210"/>
      <c r="AF1441" s="210"/>
      <c r="AG1441" s="210" t="s">
        <v>395</v>
      </c>
      <c r="AH1441" s="210">
        <v>0</v>
      </c>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3" x14ac:dyDescent="0.25">
      <c r="A1442" s="217"/>
      <c r="B1442" s="218"/>
      <c r="C1442" s="265" t="s">
        <v>1516</v>
      </c>
      <c r="D1442" s="257"/>
      <c r="E1442" s="258">
        <v>0.3</v>
      </c>
      <c r="F1442" s="220"/>
      <c r="G1442" s="220"/>
      <c r="H1442" s="220"/>
      <c r="I1442" s="220"/>
      <c r="J1442" s="220"/>
      <c r="K1442" s="220"/>
      <c r="L1442" s="220"/>
      <c r="M1442" s="220"/>
      <c r="N1442" s="219"/>
      <c r="O1442" s="219"/>
      <c r="P1442" s="219"/>
      <c r="Q1442" s="219"/>
      <c r="R1442" s="220"/>
      <c r="S1442" s="220"/>
      <c r="T1442" s="220"/>
      <c r="U1442" s="220"/>
      <c r="V1442" s="220"/>
      <c r="W1442" s="220"/>
      <c r="X1442" s="220"/>
      <c r="Y1442" s="220"/>
      <c r="Z1442" s="210"/>
      <c r="AA1442" s="210"/>
      <c r="AB1442" s="210"/>
      <c r="AC1442" s="210"/>
      <c r="AD1442" s="210"/>
      <c r="AE1442" s="210"/>
      <c r="AF1442" s="210"/>
      <c r="AG1442" s="210" t="s">
        <v>395</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1" x14ac:dyDescent="0.25">
      <c r="A1443" s="232">
        <v>252</v>
      </c>
      <c r="B1443" s="233" t="s">
        <v>1517</v>
      </c>
      <c r="C1443" s="250" t="s">
        <v>1518</v>
      </c>
      <c r="D1443" s="234" t="s">
        <v>389</v>
      </c>
      <c r="E1443" s="235">
        <v>0.6</v>
      </c>
      <c r="F1443" s="236"/>
      <c r="G1443" s="237">
        <f>ROUND(E1443*F1443,2)</f>
        <v>0</v>
      </c>
      <c r="H1443" s="236"/>
      <c r="I1443" s="237">
        <f>ROUND(E1443*H1443,2)</f>
        <v>0</v>
      </c>
      <c r="J1443" s="236"/>
      <c r="K1443" s="237">
        <f>ROUND(E1443*J1443,2)</f>
        <v>0</v>
      </c>
      <c r="L1443" s="237">
        <v>12</v>
      </c>
      <c r="M1443" s="237">
        <f>G1443*(1+L1443/100)</f>
        <v>0</v>
      </c>
      <c r="N1443" s="235">
        <v>0</v>
      </c>
      <c r="O1443" s="235">
        <f>ROUND(E1443*N1443,2)</f>
        <v>0</v>
      </c>
      <c r="P1443" s="235">
        <v>0.12417</v>
      </c>
      <c r="Q1443" s="235">
        <f>ROUND(E1443*P1443,2)</f>
        <v>7.0000000000000007E-2</v>
      </c>
      <c r="R1443" s="237"/>
      <c r="S1443" s="237" t="s">
        <v>325</v>
      </c>
      <c r="T1443" s="238" t="s">
        <v>293</v>
      </c>
      <c r="U1443" s="220">
        <v>0</v>
      </c>
      <c r="V1443" s="220">
        <f>ROUND(E1443*U1443,2)</f>
        <v>0</v>
      </c>
      <c r="W1443" s="220"/>
      <c r="X1443" s="220" t="s">
        <v>326</v>
      </c>
      <c r="Y1443" s="220" t="s">
        <v>295</v>
      </c>
      <c r="Z1443" s="210"/>
      <c r="AA1443" s="210"/>
      <c r="AB1443" s="210"/>
      <c r="AC1443" s="210"/>
      <c r="AD1443" s="210"/>
      <c r="AE1443" s="210"/>
      <c r="AF1443" s="210"/>
      <c r="AG1443" s="210" t="s">
        <v>327</v>
      </c>
      <c r="AH1443" s="210"/>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2" x14ac:dyDescent="0.25">
      <c r="A1444" s="217"/>
      <c r="B1444" s="218"/>
      <c r="C1444" s="265" t="s">
        <v>1519</v>
      </c>
      <c r="D1444" s="257"/>
      <c r="E1444" s="258">
        <v>0.6</v>
      </c>
      <c r="F1444" s="220"/>
      <c r="G1444" s="220"/>
      <c r="H1444" s="220"/>
      <c r="I1444" s="220"/>
      <c r="J1444" s="220"/>
      <c r="K1444" s="220"/>
      <c r="L1444" s="220"/>
      <c r="M1444" s="220"/>
      <c r="N1444" s="219"/>
      <c r="O1444" s="219"/>
      <c r="P1444" s="219"/>
      <c r="Q1444" s="219"/>
      <c r="R1444" s="220"/>
      <c r="S1444" s="220"/>
      <c r="T1444" s="220"/>
      <c r="U1444" s="220"/>
      <c r="V1444" s="220"/>
      <c r="W1444" s="220"/>
      <c r="X1444" s="220"/>
      <c r="Y1444" s="220"/>
      <c r="Z1444" s="210"/>
      <c r="AA1444" s="210"/>
      <c r="AB1444" s="210"/>
      <c r="AC1444" s="210"/>
      <c r="AD1444" s="210"/>
      <c r="AE1444" s="210"/>
      <c r="AF1444" s="210"/>
      <c r="AG1444" s="210" t="s">
        <v>395</v>
      </c>
      <c r="AH1444" s="210">
        <v>0</v>
      </c>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outlineLevel="1" x14ac:dyDescent="0.25">
      <c r="A1445" s="232">
        <v>253</v>
      </c>
      <c r="B1445" s="233" t="s">
        <v>1520</v>
      </c>
      <c r="C1445" s="250" t="s">
        <v>1521</v>
      </c>
      <c r="D1445" s="234" t="s">
        <v>389</v>
      </c>
      <c r="E1445" s="235">
        <v>0.2</v>
      </c>
      <c r="F1445" s="236"/>
      <c r="G1445" s="237">
        <f>ROUND(E1445*F1445,2)</f>
        <v>0</v>
      </c>
      <c r="H1445" s="236"/>
      <c r="I1445" s="237">
        <f>ROUND(E1445*H1445,2)</f>
        <v>0</v>
      </c>
      <c r="J1445" s="236"/>
      <c r="K1445" s="237">
        <f>ROUND(E1445*J1445,2)</f>
        <v>0</v>
      </c>
      <c r="L1445" s="237">
        <v>12</v>
      </c>
      <c r="M1445" s="237">
        <f>G1445*(1+L1445/100)</f>
        <v>0</v>
      </c>
      <c r="N1445" s="235">
        <v>0</v>
      </c>
      <c r="O1445" s="235">
        <f>ROUND(E1445*N1445,2)</f>
        <v>0</v>
      </c>
      <c r="P1445" s="235">
        <v>0.12417</v>
      </c>
      <c r="Q1445" s="235">
        <f>ROUND(E1445*P1445,2)</f>
        <v>0.02</v>
      </c>
      <c r="R1445" s="237"/>
      <c r="S1445" s="237" t="s">
        <v>325</v>
      </c>
      <c r="T1445" s="238" t="s">
        <v>293</v>
      </c>
      <c r="U1445" s="220">
        <v>0</v>
      </c>
      <c r="V1445" s="220">
        <f>ROUND(E1445*U1445,2)</f>
        <v>0</v>
      </c>
      <c r="W1445" s="220"/>
      <c r="X1445" s="220" t="s">
        <v>326</v>
      </c>
      <c r="Y1445" s="220" t="s">
        <v>295</v>
      </c>
      <c r="Z1445" s="210"/>
      <c r="AA1445" s="210"/>
      <c r="AB1445" s="210"/>
      <c r="AC1445" s="210"/>
      <c r="AD1445" s="210"/>
      <c r="AE1445" s="210"/>
      <c r="AF1445" s="210"/>
      <c r="AG1445" s="210" t="s">
        <v>327</v>
      </c>
      <c r="AH1445" s="210"/>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2" x14ac:dyDescent="0.25">
      <c r="A1446" s="217"/>
      <c r="B1446" s="218"/>
      <c r="C1446" s="265" t="s">
        <v>1522</v>
      </c>
      <c r="D1446" s="257"/>
      <c r="E1446" s="258">
        <v>0.2</v>
      </c>
      <c r="F1446" s="220"/>
      <c r="G1446" s="220"/>
      <c r="H1446" s="220"/>
      <c r="I1446" s="220"/>
      <c r="J1446" s="220"/>
      <c r="K1446" s="220"/>
      <c r="L1446" s="220"/>
      <c r="M1446" s="220"/>
      <c r="N1446" s="219"/>
      <c r="O1446" s="219"/>
      <c r="P1446" s="219"/>
      <c r="Q1446" s="219"/>
      <c r="R1446" s="220"/>
      <c r="S1446" s="220"/>
      <c r="T1446" s="220"/>
      <c r="U1446" s="220"/>
      <c r="V1446" s="220"/>
      <c r="W1446" s="220"/>
      <c r="X1446" s="220"/>
      <c r="Y1446" s="220"/>
      <c r="Z1446" s="210"/>
      <c r="AA1446" s="210"/>
      <c r="AB1446" s="210"/>
      <c r="AC1446" s="210"/>
      <c r="AD1446" s="210"/>
      <c r="AE1446" s="210"/>
      <c r="AF1446" s="210"/>
      <c r="AG1446" s="210" t="s">
        <v>395</v>
      </c>
      <c r="AH1446" s="210">
        <v>0</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1" x14ac:dyDescent="0.25">
      <c r="A1447" s="232">
        <v>254</v>
      </c>
      <c r="B1447" s="233" t="s">
        <v>1523</v>
      </c>
      <c r="C1447" s="250" t="s">
        <v>1524</v>
      </c>
      <c r="D1447" s="234" t="s">
        <v>389</v>
      </c>
      <c r="E1447" s="235">
        <v>4.5</v>
      </c>
      <c r="F1447" s="236"/>
      <c r="G1447" s="237">
        <f>ROUND(E1447*F1447,2)</f>
        <v>0</v>
      </c>
      <c r="H1447" s="236"/>
      <c r="I1447" s="237">
        <f>ROUND(E1447*H1447,2)</f>
        <v>0</v>
      </c>
      <c r="J1447" s="236"/>
      <c r="K1447" s="237">
        <f>ROUND(E1447*J1447,2)</f>
        <v>0</v>
      </c>
      <c r="L1447" s="237">
        <v>12</v>
      </c>
      <c r="M1447" s="237">
        <f>G1447*(1+L1447/100)</f>
        <v>0</v>
      </c>
      <c r="N1447" s="235">
        <v>0</v>
      </c>
      <c r="O1447" s="235">
        <f>ROUND(E1447*N1447,2)</f>
        <v>0</v>
      </c>
      <c r="P1447" s="235">
        <v>5.024E-2</v>
      </c>
      <c r="Q1447" s="235">
        <f>ROUND(E1447*P1447,2)</f>
        <v>0.23</v>
      </c>
      <c r="R1447" s="237" t="s">
        <v>1510</v>
      </c>
      <c r="S1447" s="237" t="s">
        <v>292</v>
      </c>
      <c r="T1447" s="238" t="s">
        <v>439</v>
      </c>
      <c r="U1447" s="220">
        <v>4.5999999999999996</v>
      </c>
      <c r="V1447" s="220">
        <f>ROUND(E1447*U1447,2)</f>
        <v>20.7</v>
      </c>
      <c r="W1447" s="220"/>
      <c r="X1447" s="220" t="s">
        <v>326</v>
      </c>
      <c r="Y1447" s="220" t="s">
        <v>295</v>
      </c>
      <c r="Z1447" s="210"/>
      <c r="AA1447" s="210"/>
      <c r="AB1447" s="210"/>
      <c r="AC1447" s="210"/>
      <c r="AD1447" s="210"/>
      <c r="AE1447" s="210"/>
      <c r="AF1447" s="210"/>
      <c r="AG1447" s="210" t="s">
        <v>327</v>
      </c>
      <c r="AH1447" s="210"/>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2" x14ac:dyDescent="0.25">
      <c r="A1448" s="217"/>
      <c r="B1448" s="218"/>
      <c r="C1448" s="265" t="s">
        <v>1525</v>
      </c>
      <c r="D1448" s="257"/>
      <c r="E1448" s="258">
        <v>2</v>
      </c>
      <c r="F1448" s="220"/>
      <c r="G1448" s="220"/>
      <c r="H1448" s="220"/>
      <c r="I1448" s="220"/>
      <c r="J1448" s="220"/>
      <c r="K1448" s="220"/>
      <c r="L1448" s="220"/>
      <c r="M1448" s="220"/>
      <c r="N1448" s="219"/>
      <c r="O1448" s="219"/>
      <c r="P1448" s="219"/>
      <c r="Q1448" s="219"/>
      <c r="R1448" s="220"/>
      <c r="S1448" s="220"/>
      <c r="T1448" s="220"/>
      <c r="U1448" s="220"/>
      <c r="V1448" s="220"/>
      <c r="W1448" s="220"/>
      <c r="X1448" s="220"/>
      <c r="Y1448" s="220"/>
      <c r="Z1448" s="210"/>
      <c r="AA1448" s="210"/>
      <c r="AB1448" s="210"/>
      <c r="AC1448" s="210"/>
      <c r="AD1448" s="210"/>
      <c r="AE1448" s="210"/>
      <c r="AF1448" s="210"/>
      <c r="AG1448" s="210" t="s">
        <v>395</v>
      </c>
      <c r="AH1448" s="210">
        <v>0</v>
      </c>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3" x14ac:dyDescent="0.25">
      <c r="A1449" s="217"/>
      <c r="B1449" s="218"/>
      <c r="C1449" s="265" t="s">
        <v>1526</v>
      </c>
      <c r="D1449" s="257"/>
      <c r="E1449" s="258">
        <v>2.5</v>
      </c>
      <c r="F1449" s="220"/>
      <c r="G1449" s="220"/>
      <c r="H1449" s="220"/>
      <c r="I1449" s="220"/>
      <c r="J1449" s="220"/>
      <c r="K1449" s="220"/>
      <c r="L1449" s="220"/>
      <c r="M1449" s="220"/>
      <c r="N1449" s="219"/>
      <c r="O1449" s="219"/>
      <c r="P1449" s="219"/>
      <c r="Q1449" s="219"/>
      <c r="R1449" s="220"/>
      <c r="S1449" s="220"/>
      <c r="T1449" s="220"/>
      <c r="U1449" s="220"/>
      <c r="V1449" s="220"/>
      <c r="W1449" s="220"/>
      <c r="X1449" s="220"/>
      <c r="Y1449" s="220"/>
      <c r="Z1449" s="210"/>
      <c r="AA1449" s="210"/>
      <c r="AB1449" s="210"/>
      <c r="AC1449" s="210"/>
      <c r="AD1449" s="210"/>
      <c r="AE1449" s="210"/>
      <c r="AF1449" s="210"/>
      <c r="AG1449" s="210" t="s">
        <v>395</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1" x14ac:dyDescent="0.25">
      <c r="A1450" s="232">
        <v>255</v>
      </c>
      <c r="B1450" s="233" t="s">
        <v>1527</v>
      </c>
      <c r="C1450" s="250" t="s">
        <v>1528</v>
      </c>
      <c r="D1450" s="234" t="s">
        <v>389</v>
      </c>
      <c r="E1450" s="235">
        <v>0.5</v>
      </c>
      <c r="F1450" s="236"/>
      <c r="G1450" s="237">
        <f>ROUND(E1450*F1450,2)</f>
        <v>0</v>
      </c>
      <c r="H1450" s="236"/>
      <c r="I1450" s="237">
        <f>ROUND(E1450*H1450,2)</f>
        <v>0</v>
      </c>
      <c r="J1450" s="236"/>
      <c r="K1450" s="237">
        <f>ROUND(E1450*J1450,2)</f>
        <v>0</v>
      </c>
      <c r="L1450" s="237">
        <v>12</v>
      </c>
      <c r="M1450" s="237">
        <f>G1450*(1+L1450/100)</f>
        <v>0</v>
      </c>
      <c r="N1450" s="235">
        <v>0</v>
      </c>
      <c r="O1450" s="235">
        <f>ROUND(E1450*N1450,2)</f>
        <v>0</v>
      </c>
      <c r="P1450" s="235">
        <v>0.12266000000000001</v>
      </c>
      <c r="Q1450" s="235">
        <f>ROUND(E1450*P1450,2)</f>
        <v>0.06</v>
      </c>
      <c r="R1450" s="237" t="s">
        <v>1510</v>
      </c>
      <c r="S1450" s="237" t="s">
        <v>292</v>
      </c>
      <c r="T1450" s="238" t="s">
        <v>439</v>
      </c>
      <c r="U1450" s="220">
        <v>7.1</v>
      </c>
      <c r="V1450" s="220">
        <f>ROUND(E1450*U1450,2)</f>
        <v>3.55</v>
      </c>
      <c r="W1450" s="220"/>
      <c r="X1450" s="220" t="s">
        <v>326</v>
      </c>
      <c r="Y1450" s="220" t="s">
        <v>295</v>
      </c>
      <c r="Z1450" s="210"/>
      <c r="AA1450" s="210"/>
      <c r="AB1450" s="210"/>
      <c r="AC1450" s="210"/>
      <c r="AD1450" s="210"/>
      <c r="AE1450" s="210"/>
      <c r="AF1450" s="210"/>
      <c r="AG1450" s="210" t="s">
        <v>327</v>
      </c>
      <c r="AH1450" s="210"/>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2" x14ac:dyDescent="0.25">
      <c r="A1451" s="217"/>
      <c r="B1451" s="218"/>
      <c r="C1451" s="265" t="s">
        <v>1529</v>
      </c>
      <c r="D1451" s="257"/>
      <c r="E1451" s="258">
        <v>0.5</v>
      </c>
      <c r="F1451" s="220"/>
      <c r="G1451" s="220"/>
      <c r="H1451" s="220"/>
      <c r="I1451" s="220"/>
      <c r="J1451" s="220"/>
      <c r="K1451" s="220"/>
      <c r="L1451" s="220"/>
      <c r="M1451" s="220"/>
      <c r="N1451" s="219"/>
      <c r="O1451" s="219"/>
      <c r="P1451" s="219"/>
      <c r="Q1451" s="219"/>
      <c r="R1451" s="220"/>
      <c r="S1451" s="220"/>
      <c r="T1451" s="220"/>
      <c r="U1451" s="220"/>
      <c r="V1451" s="220"/>
      <c r="W1451" s="220"/>
      <c r="X1451" s="220"/>
      <c r="Y1451" s="220"/>
      <c r="Z1451" s="210"/>
      <c r="AA1451" s="210"/>
      <c r="AB1451" s="210"/>
      <c r="AC1451" s="210"/>
      <c r="AD1451" s="210"/>
      <c r="AE1451" s="210"/>
      <c r="AF1451" s="210"/>
      <c r="AG1451" s="210" t="s">
        <v>395</v>
      </c>
      <c r="AH1451" s="210">
        <v>0</v>
      </c>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ht="20.399999999999999" outlineLevel="1" x14ac:dyDescent="0.25">
      <c r="A1452" s="232">
        <v>256</v>
      </c>
      <c r="B1452" s="233" t="s">
        <v>1530</v>
      </c>
      <c r="C1452" s="250" t="s">
        <v>1531</v>
      </c>
      <c r="D1452" s="234" t="s">
        <v>452</v>
      </c>
      <c r="E1452" s="235">
        <v>0.13200000000000001</v>
      </c>
      <c r="F1452" s="236"/>
      <c r="G1452" s="237">
        <f>ROUND(E1452*F1452,2)</f>
        <v>0</v>
      </c>
      <c r="H1452" s="236"/>
      <c r="I1452" s="237">
        <f>ROUND(E1452*H1452,2)</f>
        <v>0</v>
      </c>
      <c r="J1452" s="236"/>
      <c r="K1452" s="237">
        <f>ROUND(E1452*J1452,2)</f>
        <v>0</v>
      </c>
      <c r="L1452" s="237">
        <v>12</v>
      </c>
      <c r="M1452" s="237">
        <f>G1452*(1+L1452/100)</f>
        <v>0</v>
      </c>
      <c r="N1452" s="235">
        <v>1.39E-3</v>
      </c>
      <c r="O1452" s="235">
        <f>ROUND(E1452*N1452,2)</f>
        <v>0</v>
      </c>
      <c r="P1452" s="235">
        <v>1.8</v>
      </c>
      <c r="Q1452" s="235">
        <f>ROUND(E1452*P1452,2)</f>
        <v>0.24</v>
      </c>
      <c r="R1452" s="237" t="s">
        <v>1510</v>
      </c>
      <c r="S1452" s="237" t="s">
        <v>292</v>
      </c>
      <c r="T1452" s="238" t="s">
        <v>439</v>
      </c>
      <c r="U1452" s="220">
        <v>12.256</v>
      </c>
      <c r="V1452" s="220">
        <f>ROUND(E1452*U1452,2)</f>
        <v>1.62</v>
      </c>
      <c r="W1452" s="220"/>
      <c r="X1452" s="220" t="s">
        <v>326</v>
      </c>
      <c r="Y1452" s="220" t="s">
        <v>295</v>
      </c>
      <c r="Z1452" s="210"/>
      <c r="AA1452" s="210"/>
      <c r="AB1452" s="210"/>
      <c r="AC1452" s="210"/>
      <c r="AD1452" s="210"/>
      <c r="AE1452" s="210"/>
      <c r="AF1452" s="210"/>
      <c r="AG1452" s="210" t="s">
        <v>327</v>
      </c>
      <c r="AH1452" s="210"/>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2" x14ac:dyDescent="0.25">
      <c r="A1453" s="217"/>
      <c r="B1453" s="218"/>
      <c r="C1453" s="265" t="s">
        <v>1532</v>
      </c>
      <c r="D1453" s="257"/>
      <c r="E1453" s="258">
        <v>7.1999999999999995E-2</v>
      </c>
      <c r="F1453" s="220"/>
      <c r="G1453" s="220"/>
      <c r="H1453" s="220"/>
      <c r="I1453" s="220"/>
      <c r="J1453" s="220"/>
      <c r="K1453" s="220"/>
      <c r="L1453" s="220"/>
      <c r="M1453" s="220"/>
      <c r="N1453" s="219"/>
      <c r="O1453" s="219"/>
      <c r="P1453" s="219"/>
      <c r="Q1453" s="219"/>
      <c r="R1453" s="220"/>
      <c r="S1453" s="220"/>
      <c r="T1453" s="220"/>
      <c r="U1453" s="220"/>
      <c r="V1453" s="220"/>
      <c r="W1453" s="220"/>
      <c r="X1453" s="220"/>
      <c r="Y1453" s="220"/>
      <c r="Z1453" s="210"/>
      <c r="AA1453" s="210"/>
      <c r="AB1453" s="210"/>
      <c r="AC1453" s="210"/>
      <c r="AD1453" s="210"/>
      <c r="AE1453" s="210"/>
      <c r="AF1453" s="210"/>
      <c r="AG1453" s="210" t="s">
        <v>395</v>
      </c>
      <c r="AH1453" s="210">
        <v>0</v>
      </c>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3" x14ac:dyDescent="0.25">
      <c r="A1454" s="217"/>
      <c r="B1454" s="218"/>
      <c r="C1454" s="265" t="s">
        <v>1533</v>
      </c>
      <c r="D1454" s="257"/>
      <c r="E1454" s="258">
        <v>0.06</v>
      </c>
      <c r="F1454" s="220"/>
      <c r="G1454" s="220"/>
      <c r="H1454" s="220"/>
      <c r="I1454" s="220"/>
      <c r="J1454" s="220"/>
      <c r="K1454" s="220"/>
      <c r="L1454" s="220"/>
      <c r="M1454" s="220"/>
      <c r="N1454" s="219"/>
      <c r="O1454" s="219"/>
      <c r="P1454" s="219"/>
      <c r="Q1454" s="219"/>
      <c r="R1454" s="220"/>
      <c r="S1454" s="220"/>
      <c r="T1454" s="220"/>
      <c r="U1454" s="220"/>
      <c r="V1454" s="220"/>
      <c r="W1454" s="220"/>
      <c r="X1454" s="220"/>
      <c r="Y1454" s="220"/>
      <c r="Z1454" s="210"/>
      <c r="AA1454" s="210"/>
      <c r="AB1454" s="210"/>
      <c r="AC1454" s="210"/>
      <c r="AD1454" s="210"/>
      <c r="AE1454" s="210"/>
      <c r="AF1454" s="210"/>
      <c r="AG1454" s="210" t="s">
        <v>395</v>
      </c>
      <c r="AH1454" s="210">
        <v>0</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1" x14ac:dyDescent="0.25">
      <c r="A1455" s="232">
        <v>257</v>
      </c>
      <c r="B1455" s="233" t="s">
        <v>1534</v>
      </c>
      <c r="C1455" s="250" t="s">
        <v>1535</v>
      </c>
      <c r="D1455" s="234" t="s">
        <v>465</v>
      </c>
      <c r="E1455" s="235">
        <v>0.96594000000000002</v>
      </c>
      <c r="F1455" s="236"/>
      <c r="G1455" s="237">
        <f>ROUND(E1455*F1455,2)</f>
        <v>0</v>
      </c>
      <c r="H1455" s="236"/>
      <c r="I1455" s="237">
        <f>ROUND(E1455*H1455,2)</f>
        <v>0</v>
      </c>
      <c r="J1455" s="236"/>
      <c r="K1455" s="237">
        <f>ROUND(E1455*J1455,2)</f>
        <v>0</v>
      </c>
      <c r="L1455" s="237">
        <v>12</v>
      </c>
      <c r="M1455" s="237">
        <f>G1455*(1+L1455/100)</f>
        <v>0</v>
      </c>
      <c r="N1455" s="235">
        <v>0</v>
      </c>
      <c r="O1455" s="235">
        <f>ROUND(E1455*N1455,2)</f>
        <v>0</v>
      </c>
      <c r="P1455" s="235">
        <v>0</v>
      </c>
      <c r="Q1455" s="235">
        <f>ROUND(E1455*P1455,2)</f>
        <v>0</v>
      </c>
      <c r="R1455" s="237" t="s">
        <v>1510</v>
      </c>
      <c r="S1455" s="237" t="s">
        <v>292</v>
      </c>
      <c r="T1455" s="238" t="s">
        <v>439</v>
      </c>
      <c r="U1455" s="220">
        <v>0.49</v>
      </c>
      <c r="V1455" s="220">
        <f>ROUND(E1455*U1455,2)</f>
        <v>0.47</v>
      </c>
      <c r="W1455" s="220"/>
      <c r="X1455" s="220" t="s">
        <v>326</v>
      </c>
      <c r="Y1455" s="220" t="s">
        <v>295</v>
      </c>
      <c r="Z1455" s="210"/>
      <c r="AA1455" s="210"/>
      <c r="AB1455" s="210"/>
      <c r="AC1455" s="210"/>
      <c r="AD1455" s="210"/>
      <c r="AE1455" s="210"/>
      <c r="AF1455" s="210"/>
      <c r="AG1455" s="210" t="s">
        <v>643</v>
      </c>
      <c r="AH1455" s="210"/>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2" x14ac:dyDescent="0.25">
      <c r="A1456" s="217"/>
      <c r="B1456" s="218"/>
      <c r="C1456" s="251" t="s">
        <v>1536</v>
      </c>
      <c r="D1456" s="239"/>
      <c r="E1456" s="239"/>
      <c r="F1456" s="239"/>
      <c r="G1456" s="239"/>
      <c r="H1456" s="220"/>
      <c r="I1456" s="220"/>
      <c r="J1456" s="220"/>
      <c r="K1456" s="220"/>
      <c r="L1456" s="220"/>
      <c r="M1456" s="220"/>
      <c r="N1456" s="219"/>
      <c r="O1456" s="219"/>
      <c r="P1456" s="219"/>
      <c r="Q1456" s="219"/>
      <c r="R1456" s="220"/>
      <c r="S1456" s="220"/>
      <c r="T1456" s="220"/>
      <c r="U1456" s="220"/>
      <c r="V1456" s="220"/>
      <c r="W1456" s="220"/>
      <c r="X1456" s="220"/>
      <c r="Y1456" s="220"/>
      <c r="Z1456" s="210"/>
      <c r="AA1456" s="210"/>
      <c r="AB1456" s="210"/>
      <c r="AC1456" s="210"/>
      <c r="AD1456" s="210"/>
      <c r="AE1456" s="210"/>
      <c r="AF1456" s="210"/>
      <c r="AG1456" s="210" t="s">
        <v>298</v>
      </c>
      <c r="AH1456" s="210"/>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2" x14ac:dyDescent="0.25">
      <c r="A1457" s="217"/>
      <c r="B1457" s="218"/>
      <c r="C1457" s="265" t="s">
        <v>1537</v>
      </c>
      <c r="D1457" s="257"/>
      <c r="E1457" s="258">
        <v>0.96594000000000002</v>
      </c>
      <c r="F1457" s="220"/>
      <c r="G1457" s="220"/>
      <c r="H1457" s="220"/>
      <c r="I1457" s="220"/>
      <c r="J1457" s="220"/>
      <c r="K1457" s="220"/>
      <c r="L1457" s="220"/>
      <c r="M1457" s="220"/>
      <c r="N1457" s="219"/>
      <c r="O1457" s="219"/>
      <c r="P1457" s="219"/>
      <c r="Q1457" s="219"/>
      <c r="R1457" s="220"/>
      <c r="S1457" s="220"/>
      <c r="T1457" s="220"/>
      <c r="U1457" s="220"/>
      <c r="V1457" s="220"/>
      <c r="W1457" s="220"/>
      <c r="X1457" s="220"/>
      <c r="Y1457" s="220"/>
      <c r="Z1457" s="210"/>
      <c r="AA1457" s="210"/>
      <c r="AB1457" s="210"/>
      <c r="AC1457" s="210"/>
      <c r="AD1457" s="210"/>
      <c r="AE1457" s="210"/>
      <c r="AF1457" s="210"/>
      <c r="AG1457" s="210" t="s">
        <v>395</v>
      </c>
      <c r="AH1457" s="210">
        <v>5</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1" x14ac:dyDescent="0.25">
      <c r="A1458" s="232">
        <v>258</v>
      </c>
      <c r="B1458" s="233" t="s">
        <v>1538</v>
      </c>
      <c r="C1458" s="250" t="s">
        <v>1539</v>
      </c>
      <c r="D1458" s="234" t="s">
        <v>465</v>
      </c>
      <c r="E1458" s="235">
        <v>14.489100000000001</v>
      </c>
      <c r="F1458" s="236"/>
      <c r="G1458" s="237">
        <f>ROUND(E1458*F1458,2)</f>
        <v>0</v>
      </c>
      <c r="H1458" s="236"/>
      <c r="I1458" s="237">
        <f>ROUND(E1458*H1458,2)</f>
        <v>0</v>
      </c>
      <c r="J1458" s="236"/>
      <c r="K1458" s="237">
        <f>ROUND(E1458*J1458,2)</f>
        <v>0</v>
      </c>
      <c r="L1458" s="237">
        <v>12</v>
      </c>
      <c r="M1458" s="237">
        <f>G1458*(1+L1458/100)</f>
        <v>0</v>
      </c>
      <c r="N1458" s="235">
        <v>0</v>
      </c>
      <c r="O1458" s="235">
        <f>ROUND(E1458*N1458,2)</f>
        <v>0</v>
      </c>
      <c r="P1458" s="235">
        <v>0</v>
      </c>
      <c r="Q1458" s="235">
        <f>ROUND(E1458*P1458,2)</f>
        <v>0</v>
      </c>
      <c r="R1458" s="237" t="s">
        <v>1510</v>
      </c>
      <c r="S1458" s="237" t="s">
        <v>292</v>
      </c>
      <c r="T1458" s="238" t="s">
        <v>439</v>
      </c>
      <c r="U1458" s="220">
        <v>0</v>
      </c>
      <c r="V1458" s="220">
        <f>ROUND(E1458*U1458,2)</f>
        <v>0</v>
      </c>
      <c r="W1458" s="220"/>
      <c r="X1458" s="220" t="s">
        <v>326</v>
      </c>
      <c r="Y1458" s="220" t="s">
        <v>295</v>
      </c>
      <c r="Z1458" s="210"/>
      <c r="AA1458" s="210"/>
      <c r="AB1458" s="210"/>
      <c r="AC1458" s="210"/>
      <c r="AD1458" s="210"/>
      <c r="AE1458" s="210"/>
      <c r="AF1458" s="210"/>
      <c r="AG1458" s="210" t="s">
        <v>643</v>
      </c>
      <c r="AH1458" s="210"/>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2" x14ac:dyDescent="0.25">
      <c r="A1459" s="217"/>
      <c r="B1459" s="218"/>
      <c r="C1459" s="265" t="s">
        <v>1540</v>
      </c>
      <c r="D1459" s="257"/>
      <c r="E1459" s="258">
        <v>14.489100000000001</v>
      </c>
      <c r="F1459" s="220"/>
      <c r="G1459" s="220"/>
      <c r="H1459" s="220"/>
      <c r="I1459" s="220"/>
      <c r="J1459" s="220"/>
      <c r="K1459" s="220"/>
      <c r="L1459" s="220"/>
      <c r="M1459" s="220"/>
      <c r="N1459" s="219"/>
      <c r="O1459" s="219"/>
      <c r="P1459" s="219"/>
      <c r="Q1459" s="219"/>
      <c r="R1459" s="220"/>
      <c r="S1459" s="220"/>
      <c r="T1459" s="220"/>
      <c r="U1459" s="220"/>
      <c r="V1459" s="220"/>
      <c r="W1459" s="220"/>
      <c r="X1459" s="220"/>
      <c r="Y1459" s="220"/>
      <c r="Z1459" s="210"/>
      <c r="AA1459" s="210"/>
      <c r="AB1459" s="210"/>
      <c r="AC1459" s="210"/>
      <c r="AD1459" s="210"/>
      <c r="AE1459" s="210"/>
      <c r="AF1459" s="210"/>
      <c r="AG1459" s="210" t="s">
        <v>395</v>
      </c>
      <c r="AH1459" s="210">
        <v>5</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1" x14ac:dyDescent="0.25">
      <c r="A1460" s="242">
        <v>259</v>
      </c>
      <c r="B1460" s="243" t="s">
        <v>1541</v>
      </c>
      <c r="C1460" s="253" t="s">
        <v>1542</v>
      </c>
      <c r="D1460" s="244" t="s">
        <v>465</v>
      </c>
      <c r="E1460" s="245">
        <v>0.96594000000000002</v>
      </c>
      <c r="F1460" s="246"/>
      <c r="G1460" s="247">
        <f>ROUND(E1460*F1460,2)</f>
        <v>0</v>
      </c>
      <c r="H1460" s="246"/>
      <c r="I1460" s="247">
        <f>ROUND(E1460*H1460,2)</f>
        <v>0</v>
      </c>
      <c r="J1460" s="246"/>
      <c r="K1460" s="247">
        <f>ROUND(E1460*J1460,2)</f>
        <v>0</v>
      </c>
      <c r="L1460" s="247">
        <v>12</v>
      </c>
      <c r="M1460" s="247">
        <f>G1460*(1+L1460/100)</f>
        <v>0</v>
      </c>
      <c r="N1460" s="245">
        <v>0</v>
      </c>
      <c r="O1460" s="245">
        <f>ROUND(E1460*N1460,2)</f>
        <v>0</v>
      </c>
      <c r="P1460" s="245">
        <v>0</v>
      </c>
      <c r="Q1460" s="245">
        <f>ROUND(E1460*P1460,2)</f>
        <v>0</v>
      </c>
      <c r="R1460" s="247" t="s">
        <v>1510</v>
      </c>
      <c r="S1460" s="247" t="s">
        <v>292</v>
      </c>
      <c r="T1460" s="248" t="s">
        <v>439</v>
      </c>
      <c r="U1460" s="220">
        <v>0.94199999999999995</v>
      </c>
      <c r="V1460" s="220">
        <f>ROUND(E1460*U1460,2)</f>
        <v>0.91</v>
      </c>
      <c r="W1460" s="220"/>
      <c r="X1460" s="220" t="s">
        <v>326</v>
      </c>
      <c r="Y1460" s="220" t="s">
        <v>295</v>
      </c>
      <c r="Z1460" s="210"/>
      <c r="AA1460" s="210"/>
      <c r="AB1460" s="210"/>
      <c r="AC1460" s="210"/>
      <c r="AD1460" s="210"/>
      <c r="AE1460" s="210"/>
      <c r="AF1460" s="210"/>
      <c r="AG1460" s="210" t="s">
        <v>1543</v>
      </c>
      <c r="AH1460" s="210"/>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1" x14ac:dyDescent="0.25">
      <c r="A1461" s="242">
        <v>260</v>
      </c>
      <c r="B1461" s="243" t="s">
        <v>1544</v>
      </c>
      <c r="C1461" s="253" t="s">
        <v>1545</v>
      </c>
      <c r="D1461" s="244" t="s">
        <v>465</v>
      </c>
      <c r="E1461" s="245">
        <v>9.6593699999999991</v>
      </c>
      <c r="F1461" s="246"/>
      <c r="G1461" s="247">
        <f>ROUND(E1461*F1461,2)</f>
        <v>0</v>
      </c>
      <c r="H1461" s="246"/>
      <c r="I1461" s="247">
        <f>ROUND(E1461*H1461,2)</f>
        <v>0</v>
      </c>
      <c r="J1461" s="246"/>
      <c r="K1461" s="247">
        <f>ROUND(E1461*J1461,2)</f>
        <v>0</v>
      </c>
      <c r="L1461" s="247">
        <v>12</v>
      </c>
      <c r="M1461" s="247">
        <f>G1461*(1+L1461/100)</f>
        <v>0</v>
      </c>
      <c r="N1461" s="245">
        <v>0</v>
      </c>
      <c r="O1461" s="245">
        <f>ROUND(E1461*N1461,2)</f>
        <v>0</v>
      </c>
      <c r="P1461" s="245">
        <v>0</v>
      </c>
      <c r="Q1461" s="245">
        <f>ROUND(E1461*P1461,2)</f>
        <v>0</v>
      </c>
      <c r="R1461" s="247" t="s">
        <v>1510</v>
      </c>
      <c r="S1461" s="247" t="s">
        <v>292</v>
      </c>
      <c r="T1461" s="248" t="s">
        <v>439</v>
      </c>
      <c r="U1461" s="220">
        <v>0.105</v>
      </c>
      <c r="V1461" s="220">
        <f>ROUND(E1461*U1461,2)</f>
        <v>1.01</v>
      </c>
      <c r="W1461" s="220"/>
      <c r="X1461" s="220" t="s">
        <v>326</v>
      </c>
      <c r="Y1461" s="220" t="s">
        <v>295</v>
      </c>
      <c r="Z1461" s="210"/>
      <c r="AA1461" s="210"/>
      <c r="AB1461" s="210"/>
      <c r="AC1461" s="210"/>
      <c r="AD1461" s="210"/>
      <c r="AE1461" s="210"/>
      <c r="AF1461" s="210"/>
      <c r="AG1461" s="210" t="s">
        <v>1543</v>
      </c>
      <c r="AH1461" s="210"/>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1" x14ac:dyDescent="0.25">
      <c r="A1462" s="232">
        <v>261</v>
      </c>
      <c r="B1462" s="233" t="s">
        <v>1546</v>
      </c>
      <c r="C1462" s="250" t="s">
        <v>1547</v>
      </c>
      <c r="D1462" s="234" t="s">
        <v>465</v>
      </c>
      <c r="E1462" s="235">
        <v>0.96594000000000002</v>
      </c>
      <c r="F1462" s="236"/>
      <c r="G1462" s="237">
        <f>ROUND(E1462*F1462,2)</f>
        <v>0</v>
      </c>
      <c r="H1462" s="236"/>
      <c r="I1462" s="237">
        <f>ROUND(E1462*H1462,2)</f>
        <v>0</v>
      </c>
      <c r="J1462" s="236"/>
      <c r="K1462" s="237">
        <f>ROUND(E1462*J1462,2)</f>
        <v>0</v>
      </c>
      <c r="L1462" s="237">
        <v>12</v>
      </c>
      <c r="M1462" s="237">
        <f>G1462*(1+L1462/100)</f>
        <v>0</v>
      </c>
      <c r="N1462" s="235">
        <v>0</v>
      </c>
      <c r="O1462" s="235">
        <f>ROUND(E1462*N1462,2)</f>
        <v>0</v>
      </c>
      <c r="P1462" s="235">
        <v>0</v>
      </c>
      <c r="Q1462" s="235">
        <f>ROUND(E1462*P1462,2)</f>
        <v>0</v>
      </c>
      <c r="R1462" s="237" t="s">
        <v>1548</v>
      </c>
      <c r="S1462" s="237" t="s">
        <v>292</v>
      </c>
      <c r="T1462" s="238" t="s">
        <v>439</v>
      </c>
      <c r="U1462" s="220">
        <v>6.0000000000000001E-3</v>
      </c>
      <c r="V1462" s="220">
        <f>ROUND(E1462*U1462,2)</f>
        <v>0.01</v>
      </c>
      <c r="W1462" s="220"/>
      <c r="X1462" s="220" t="s">
        <v>326</v>
      </c>
      <c r="Y1462" s="220" t="s">
        <v>295</v>
      </c>
      <c r="Z1462" s="210"/>
      <c r="AA1462" s="210"/>
      <c r="AB1462" s="210"/>
      <c r="AC1462" s="210"/>
      <c r="AD1462" s="210"/>
      <c r="AE1462" s="210"/>
      <c r="AF1462" s="210"/>
      <c r="AG1462" s="210" t="s">
        <v>1543</v>
      </c>
      <c r="AH1462" s="210"/>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2" x14ac:dyDescent="0.25">
      <c r="A1463" s="217"/>
      <c r="B1463" s="218"/>
      <c r="C1463" s="266" t="s">
        <v>1549</v>
      </c>
      <c r="D1463" s="263"/>
      <c r="E1463" s="263"/>
      <c r="F1463" s="263"/>
      <c r="G1463" s="263"/>
      <c r="H1463" s="220"/>
      <c r="I1463" s="220"/>
      <c r="J1463" s="220"/>
      <c r="K1463" s="220"/>
      <c r="L1463" s="220"/>
      <c r="M1463" s="220"/>
      <c r="N1463" s="219"/>
      <c r="O1463" s="219"/>
      <c r="P1463" s="219"/>
      <c r="Q1463" s="219"/>
      <c r="R1463" s="220"/>
      <c r="S1463" s="220"/>
      <c r="T1463" s="220"/>
      <c r="U1463" s="220"/>
      <c r="V1463" s="220"/>
      <c r="W1463" s="220"/>
      <c r="X1463" s="220"/>
      <c r="Y1463" s="220"/>
      <c r="Z1463" s="210"/>
      <c r="AA1463" s="210"/>
      <c r="AB1463" s="210"/>
      <c r="AC1463" s="210"/>
      <c r="AD1463" s="210"/>
      <c r="AE1463" s="210"/>
      <c r="AF1463" s="210"/>
      <c r="AG1463" s="210" t="s">
        <v>467</v>
      </c>
      <c r="AH1463" s="210"/>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2" x14ac:dyDescent="0.25">
      <c r="A1464" s="217"/>
      <c r="B1464" s="218"/>
      <c r="C1464" s="252" t="s">
        <v>1550</v>
      </c>
      <c r="D1464" s="241"/>
      <c r="E1464" s="241"/>
      <c r="F1464" s="241"/>
      <c r="G1464" s="241"/>
      <c r="H1464" s="220"/>
      <c r="I1464" s="220"/>
      <c r="J1464" s="220"/>
      <c r="K1464" s="220"/>
      <c r="L1464" s="220"/>
      <c r="M1464" s="220"/>
      <c r="N1464" s="219"/>
      <c r="O1464" s="219"/>
      <c r="P1464" s="219"/>
      <c r="Q1464" s="219"/>
      <c r="R1464" s="220"/>
      <c r="S1464" s="220"/>
      <c r="T1464" s="220"/>
      <c r="U1464" s="220"/>
      <c r="V1464" s="220"/>
      <c r="W1464" s="220"/>
      <c r="X1464" s="220"/>
      <c r="Y1464" s="220"/>
      <c r="Z1464" s="210"/>
      <c r="AA1464" s="210"/>
      <c r="AB1464" s="210"/>
      <c r="AC1464" s="210"/>
      <c r="AD1464" s="210"/>
      <c r="AE1464" s="210"/>
      <c r="AF1464" s="210"/>
      <c r="AG1464" s="210" t="s">
        <v>298</v>
      </c>
      <c r="AH1464" s="210"/>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1" x14ac:dyDescent="0.25">
      <c r="A1465" s="232">
        <v>262</v>
      </c>
      <c r="B1465" s="233" t="s">
        <v>1551</v>
      </c>
      <c r="C1465" s="250" t="s">
        <v>1552</v>
      </c>
      <c r="D1465" s="234" t="s">
        <v>465</v>
      </c>
      <c r="E1465" s="235">
        <v>0.96594000000000002</v>
      </c>
      <c r="F1465" s="236"/>
      <c r="G1465" s="237">
        <f>ROUND(E1465*F1465,2)</f>
        <v>0</v>
      </c>
      <c r="H1465" s="236"/>
      <c r="I1465" s="237">
        <f>ROUND(E1465*H1465,2)</f>
        <v>0</v>
      </c>
      <c r="J1465" s="236"/>
      <c r="K1465" s="237">
        <f>ROUND(E1465*J1465,2)</f>
        <v>0</v>
      </c>
      <c r="L1465" s="237">
        <v>12</v>
      </c>
      <c r="M1465" s="237">
        <f>G1465*(1+L1465/100)</f>
        <v>0</v>
      </c>
      <c r="N1465" s="235">
        <v>0</v>
      </c>
      <c r="O1465" s="235">
        <f>ROUND(E1465*N1465,2)</f>
        <v>0</v>
      </c>
      <c r="P1465" s="235">
        <v>0</v>
      </c>
      <c r="Q1465" s="235">
        <f>ROUND(E1465*P1465,2)</f>
        <v>0</v>
      </c>
      <c r="R1465" s="237" t="s">
        <v>1510</v>
      </c>
      <c r="S1465" s="237" t="s">
        <v>292</v>
      </c>
      <c r="T1465" s="238" t="s">
        <v>439</v>
      </c>
      <c r="U1465" s="220">
        <v>0</v>
      </c>
      <c r="V1465" s="220">
        <f>ROUND(E1465*U1465,2)</f>
        <v>0</v>
      </c>
      <c r="W1465" s="220"/>
      <c r="X1465" s="220" t="s">
        <v>326</v>
      </c>
      <c r="Y1465" s="220" t="s">
        <v>295</v>
      </c>
      <c r="Z1465" s="210"/>
      <c r="AA1465" s="210"/>
      <c r="AB1465" s="210"/>
      <c r="AC1465" s="210"/>
      <c r="AD1465" s="210"/>
      <c r="AE1465" s="210"/>
      <c r="AF1465" s="210"/>
      <c r="AG1465" s="210" t="s">
        <v>643</v>
      </c>
      <c r="AH1465" s="210"/>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2" x14ac:dyDescent="0.25">
      <c r="A1466" s="217"/>
      <c r="B1466" s="218"/>
      <c r="C1466" s="251" t="s">
        <v>1553</v>
      </c>
      <c r="D1466" s="239"/>
      <c r="E1466" s="239"/>
      <c r="F1466" s="239"/>
      <c r="G1466" s="239"/>
      <c r="H1466" s="220"/>
      <c r="I1466" s="220"/>
      <c r="J1466" s="220"/>
      <c r="K1466" s="220"/>
      <c r="L1466" s="220"/>
      <c r="M1466" s="220"/>
      <c r="N1466" s="219"/>
      <c r="O1466" s="219"/>
      <c r="P1466" s="219"/>
      <c r="Q1466" s="219"/>
      <c r="R1466" s="220"/>
      <c r="S1466" s="220"/>
      <c r="T1466" s="220"/>
      <c r="U1466" s="220"/>
      <c r="V1466" s="220"/>
      <c r="W1466" s="220"/>
      <c r="X1466" s="220"/>
      <c r="Y1466" s="220"/>
      <c r="Z1466" s="210"/>
      <c r="AA1466" s="210"/>
      <c r="AB1466" s="210"/>
      <c r="AC1466" s="210"/>
      <c r="AD1466" s="210"/>
      <c r="AE1466" s="210"/>
      <c r="AF1466" s="210"/>
      <c r="AG1466" s="210" t="s">
        <v>298</v>
      </c>
      <c r="AH1466" s="210"/>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outlineLevel="2" x14ac:dyDescent="0.25">
      <c r="A1467" s="217"/>
      <c r="B1467" s="218"/>
      <c r="C1467" s="265" t="s">
        <v>1554</v>
      </c>
      <c r="D1467" s="257"/>
      <c r="E1467" s="258">
        <v>0.96594000000000002</v>
      </c>
      <c r="F1467" s="220"/>
      <c r="G1467" s="220"/>
      <c r="H1467" s="220"/>
      <c r="I1467" s="220"/>
      <c r="J1467" s="220"/>
      <c r="K1467" s="220"/>
      <c r="L1467" s="220"/>
      <c r="M1467" s="220"/>
      <c r="N1467" s="219"/>
      <c r="O1467" s="219"/>
      <c r="P1467" s="219"/>
      <c r="Q1467" s="219"/>
      <c r="R1467" s="220"/>
      <c r="S1467" s="220"/>
      <c r="T1467" s="220"/>
      <c r="U1467" s="220"/>
      <c r="V1467" s="220"/>
      <c r="W1467" s="220"/>
      <c r="X1467" s="220"/>
      <c r="Y1467" s="220"/>
      <c r="Z1467" s="210"/>
      <c r="AA1467" s="210"/>
      <c r="AB1467" s="210"/>
      <c r="AC1467" s="210"/>
      <c r="AD1467" s="210"/>
      <c r="AE1467" s="210"/>
      <c r="AF1467" s="210"/>
      <c r="AG1467" s="210" t="s">
        <v>395</v>
      </c>
      <c r="AH1467" s="210">
        <v>5</v>
      </c>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x14ac:dyDescent="0.25">
      <c r="A1468" s="225" t="s">
        <v>287</v>
      </c>
      <c r="B1468" s="226" t="s">
        <v>188</v>
      </c>
      <c r="C1468" s="249" t="s">
        <v>190</v>
      </c>
      <c r="D1468" s="227"/>
      <c r="E1468" s="228"/>
      <c r="F1468" s="229"/>
      <c r="G1468" s="229">
        <f>SUMIF(AG1469:AG1470,"&lt;&gt;NOR",G1469:G1470)</f>
        <v>0</v>
      </c>
      <c r="H1468" s="229"/>
      <c r="I1468" s="229">
        <f>SUM(I1469:I1470)</f>
        <v>0</v>
      </c>
      <c r="J1468" s="229"/>
      <c r="K1468" s="229">
        <f>SUM(K1469:K1470)</f>
        <v>0</v>
      </c>
      <c r="L1468" s="229"/>
      <c r="M1468" s="229">
        <f>SUM(M1469:M1470)</f>
        <v>0</v>
      </c>
      <c r="N1468" s="228"/>
      <c r="O1468" s="228">
        <f>SUM(O1469:O1470)</f>
        <v>0</v>
      </c>
      <c r="P1468" s="228"/>
      <c r="Q1468" s="228">
        <f>SUM(Q1469:Q1470)</f>
        <v>0</v>
      </c>
      <c r="R1468" s="229"/>
      <c r="S1468" s="229"/>
      <c r="T1468" s="230"/>
      <c r="U1468" s="224"/>
      <c r="V1468" s="224">
        <f>SUM(V1469:V1470)</f>
        <v>319.97000000000003</v>
      </c>
      <c r="W1468" s="224"/>
      <c r="X1468" s="224"/>
      <c r="Y1468" s="224"/>
      <c r="AG1468" t="s">
        <v>288</v>
      </c>
    </row>
    <row r="1469" spans="1:60" outlineLevel="1" x14ac:dyDescent="0.25">
      <c r="A1469" s="232">
        <v>263</v>
      </c>
      <c r="B1469" s="233" t="s">
        <v>1555</v>
      </c>
      <c r="C1469" s="250" t="s">
        <v>1556</v>
      </c>
      <c r="D1469" s="234" t="s">
        <v>465</v>
      </c>
      <c r="E1469" s="235">
        <v>375.55734999999999</v>
      </c>
      <c r="F1469" s="236"/>
      <c r="G1469" s="237">
        <f>ROUND(E1469*F1469,2)</f>
        <v>0</v>
      </c>
      <c r="H1469" s="236"/>
      <c r="I1469" s="237">
        <f>ROUND(E1469*H1469,2)</f>
        <v>0</v>
      </c>
      <c r="J1469" s="236"/>
      <c r="K1469" s="237">
        <f>ROUND(E1469*J1469,2)</f>
        <v>0</v>
      </c>
      <c r="L1469" s="237">
        <v>12</v>
      </c>
      <c r="M1469" s="237">
        <f>G1469*(1+L1469/100)</f>
        <v>0</v>
      </c>
      <c r="N1469" s="235">
        <v>0</v>
      </c>
      <c r="O1469" s="235">
        <f>ROUND(E1469*N1469,2)</f>
        <v>0</v>
      </c>
      <c r="P1469" s="235">
        <v>0</v>
      </c>
      <c r="Q1469" s="235">
        <f>ROUND(E1469*P1469,2)</f>
        <v>0</v>
      </c>
      <c r="R1469" s="237" t="s">
        <v>438</v>
      </c>
      <c r="S1469" s="237" t="s">
        <v>292</v>
      </c>
      <c r="T1469" s="238" t="s">
        <v>439</v>
      </c>
      <c r="U1469" s="220">
        <v>0.85199999999999998</v>
      </c>
      <c r="V1469" s="220">
        <f>ROUND(E1469*U1469,2)</f>
        <v>319.97000000000003</v>
      </c>
      <c r="W1469" s="220"/>
      <c r="X1469" s="220" t="s">
        <v>326</v>
      </c>
      <c r="Y1469" s="220" t="s">
        <v>295</v>
      </c>
      <c r="Z1469" s="210"/>
      <c r="AA1469" s="210"/>
      <c r="AB1469" s="210"/>
      <c r="AC1469" s="210"/>
      <c r="AD1469" s="210"/>
      <c r="AE1469" s="210"/>
      <c r="AF1469" s="210"/>
      <c r="AG1469" s="210" t="s">
        <v>327</v>
      </c>
      <c r="AH1469" s="210"/>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ht="21" outlineLevel="2" x14ac:dyDescent="0.25">
      <c r="A1470" s="217"/>
      <c r="B1470" s="218"/>
      <c r="C1470" s="266" t="s">
        <v>1557</v>
      </c>
      <c r="D1470" s="263"/>
      <c r="E1470" s="263"/>
      <c r="F1470" s="263"/>
      <c r="G1470" s="263"/>
      <c r="H1470" s="220"/>
      <c r="I1470" s="220"/>
      <c r="J1470" s="220"/>
      <c r="K1470" s="220"/>
      <c r="L1470" s="220"/>
      <c r="M1470" s="220"/>
      <c r="N1470" s="219"/>
      <c r="O1470" s="219"/>
      <c r="P1470" s="219"/>
      <c r="Q1470" s="219"/>
      <c r="R1470" s="220"/>
      <c r="S1470" s="220"/>
      <c r="T1470" s="220"/>
      <c r="U1470" s="220"/>
      <c r="V1470" s="220"/>
      <c r="W1470" s="220"/>
      <c r="X1470" s="220"/>
      <c r="Y1470" s="220"/>
      <c r="Z1470" s="210"/>
      <c r="AA1470" s="210"/>
      <c r="AB1470" s="210"/>
      <c r="AC1470" s="210"/>
      <c r="AD1470" s="210"/>
      <c r="AE1470" s="210"/>
      <c r="AF1470" s="210"/>
      <c r="AG1470" s="210" t="s">
        <v>467</v>
      </c>
      <c r="AH1470" s="210"/>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40" t="str">
        <f>C1470</f>
        <v>přesun hmot pro budovy občanské výstavby (JKSO 801), budovy pro bydlení (JKSO 803) budovy pro výrobu a služby (JKSO 812) s nosnou svislou konstrukcí zděnou z cihel nebo tvárnic nebo kovovou</v>
      </c>
      <c r="BB1470" s="210"/>
      <c r="BC1470" s="210"/>
      <c r="BD1470" s="210"/>
      <c r="BE1470" s="210"/>
      <c r="BF1470" s="210"/>
      <c r="BG1470" s="210"/>
      <c r="BH1470" s="210"/>
    </row>
    <row r="1471" spans="1:60" x14ac:dyDescent="0.25">
      <c r="A1471" s="3"/>
      <c r="B1471" s="4"/>
      <c r="C1471" s="254"/>
      <c r="D1471" s="6"/>
      <c r="E1471" s="3"/>
      <c r="F1471" s="3"/>
      <c r="G1471" s="3"/>
      <c r="H1471" s="3"/>
      <c r="I1471" s="3"/>
      <c r="J1471" s="3"/>
      <c r="K1471" s="3"/>
      <c r="L1471" s="3"/>
      <c r="M1471" s="3"/>
      <c r="N1471" s="3"/>
      <c r="O1471" s="3"/>
      <c r="P1471" s="3"/>
      <c r="Q1471" s="3"/>
      <c r="R1471" s="3"/>
      <c r="S1471" s="3"/>
      <c r="T1471" s="3"/>
      <c r="U1471" s="3"/>
      <c r="V1471" s="3"/>
      <c r="W1471" s="3"/>
      <c r="X1471" s="3"/>
      <c r="Y1471" s="3"/>
      <c r="AE1471">
        <v>12</v>
      </c>
      <c r="AF1471">
        <v>21</v>
      </c>
      <c r="AG1471" t="s">
        <v>273</v>
      </c>
    </row>
    <row r="1472" spans="1:60" x14ac:dyDescent="0.25">
      <c r="A1472" s="213"/>
      <c r="B1472" s="214" t="s">
        <v>29</v>
      </c>
      <c r="C1472" s="255"/>
      <c r="D1472" s="215"/>
      <c r="E1472" s="216"/>
      <c r="F1472" s="216"/>
      <c r="G1472" s="231">
        <f>G8+G96+G126+G267+G347+G399+G410+G513+G640+G776+G783+G792+G827+G893+G1089+G1226+G1316+G1329+G1348+G1407+G1436+G1468</f>
        <v>0</v>
      </c>
      <c r="H1472" s="3"/>
      <c r="I1472" s="3"/>
      <c r="J1472" s="3"/>
      <c r="K1472" s="3"/>
      <c r="L1472" s="3"/>
      <c r="M1472" s="3"/>
      <c r="N1472" s="3"/>
      <c r="O1472" s="3"/>
      <c r="P1472" s="3"/>
      <c r="Q1472" s="3"/>
      <c r="R1472" s="3"/>
      <c r="S1472" s="3"/>
      <c r="T1472" s="3"/>
      <c r="U1472" s="3"/>
      <c r="V1472" s="3"/>
      <c r="W1472" s="3"/>
      <c r="X1472" s="3"/>
      <c r="Y1472" s="3"/>
      <c r="AE1472">
        <f>SUMIF(L7:L1470,AE1471,G7:G1470)</f>
        <v>0</v>
      </c>
      <c r="AF1472">
        <f>SUMIF(L7:L1470,AF1471,G7:G1470)</f>
        <v>0</v>
      </c>
      <c r="AG1472" t="s">
        <v>379</v>
      </c>
    </row>
    <row r="1473" spans="3:33" x14ac:dyDescent="0.25">
      <c r="C1473" s="256"/>
      <c r="D1473" s="10"/>
      <c r="AG1473" t="s">
        <v>386</v>
      </c>
    </row>
    <row r="1474" spans="3:33" x14ac:dyDescent="0.25">
      <c r="D1474" s="10"/>
    </row>
    <row r="1475" spans="3:33" x14ac:dyDescent="0.25">
      <c r="D1475" s="10"/>
    </row>
    <row r="1476" spans="3:33" x14ac:dyDescent="0.25">
      <c r="D1476" s="10"/>
    </row>
    <row r="1477" spans="3:33" x14ac:dyDescent="0.25">
      <c r="D1477" s="10"/>
    </row>
    <row r="1478" spans="3:33" x14ac:dyDescent="0.25">
      <c r="D1478" s="10"/>
    </row>
    <row r="1479" spans="3:33" x14ac:dyDescent="0.25">
      <c r="D1479" s="10"/>
    </row>
    <row r="1480" spans="3:33" x14ac:dyDescent="0.25">
      <c r="D1480" s="10"/>
    </row>
    <row r="1481" spans="3:33" x14ac:dyDescent="0.25">
      <c r="D1481" s="10"/>
    </row>
    <row r="1482" spans="3:33" x14ac:dyDescent="0.25">
      <c r="D1482" s="10"/>
    </row>
    <row r="1483" spans="3:33" x14ac:dyDescent="0.25">
      <c r="D1483" s="10"/>
    </row>
    <row r="1484" spans="3:33" x14ac:dyDescent="0.25">
      <c r="D1484" s="10"/>
    </row>
    <row r="1485" spans="3:33" x14ac:dyDescent="0.25">
      <c r="D1485" s="10"/>
    </row>
    <row r="1486" spans="3:33" x14ac:dyDescent="0.25">
      <c r="D1486" s="10"/>
    </row>
    <row r="1487" spans="3:33" x14ac:dyDescent="0.25">
      <c r="D1487" s="10"/>
    </row>
    <row r="1488" spans="3:33"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2Mxd7hjFcJNLz5ohBpC8brT24wFwbGfRJMqaD56DA/gaxeWUa5SHRoE5gwTY5bctJ/WZpCmRxdytwXPrz3p5A==" saltValue="gX7QNNlRfpVKGWhgFmmBeQ==" spinCount="100000" sheet="1" formatRows="0"/>
  <mergeCells count="105">
    <mergeCell ref="C1464:G1464"/>
    <mergeCell ref="C1466:G1466"/>
    <mergeCell ref="C1470:G1470"/>
    <mergeCell ref="C1360:G1360"/>
    <mergeCell ref="C1361:G1361"/>
    <mergeCell ref="C1362:G1362"/>
    <mergeCell ref="C1363:G1363"/>
    <mergeCell ref="C1456:G1456"/>
    <mergeCell ref="C1463:G1463"/>
    <mergeCell ref="C1332:G1332"/>
    <mergeCell ref="C1335:G1335"/>
    <mergeCell ref="C1356:G1356"/>
    <mergeCell ref="C1357:G1357"/>
    <mergeCell ref="C1358:G1358"/>
    <mergeCell ref="C1359:G1359"/>
    <mergeCell ref="C1195:G1195"/>
    <mergeCell ref="C1207:G1207"/>
    <mergeCell ref="C1210:G1210"/>
    <mergeCell ref="C1218:G1218"/>
    <mergeCell ref="C1225:G1225"/>
    <mergeCell ref="C1331:G1331"/>
    <mergeCell ref="C1088:G1088"/>
    <mergeCell ref="C1147:G1147"/>
    <mergeCell ref="C1167:G1167"/>
    <mergeCell ref="C1169:G1169"/>
    <mergeCell ref="C1171:G1171"/>
    <mergeCell ref="C1174:G1174"/>
    <mergeCell ref="C878:G878"/>
    <mergeCell ref="C881:G881"/>
    <mergeCell ref="C884:G884"/>
    <mergeCell ref="C887:G887"/>
    <mergeCell ref="C892:G892"/>
    <mergeCell ref="C1026:G1026"/>
    <mergeCell ref="C650:G650"/>
    <mergeCell ref="C670:G670"/>
    <mergeCell ref="C775:G775"/>
    <mergeCell ref="C782:G782"/>
    <mergeCell ref="C791:G791"/>
    <mergeCell ref="C826:G826"/>
    <mergeCell ref="C594:G594"/>
    <mergeCell ref="C597:G597"/>
    <mergeCell ref="C622:G622"/>
    <mergeCell ref="C630:G630"/>
    <mergeCell ref="C639:G639"/>
    <mergeCell ref="C642:G642"/>
    <mergeCell ref="C582:G582"/>
    <mergeCell ref="C585:G585"/>
    <mergeCell ref="C586:G586"/>
    <mergeCell ref="C589:G589"/>
    <mergeCell ref="C590:G590"/>
    <mergeCell ref="C593:G593"/>
    <mergeCell ref="C506:G506"/>
    <mergeCell ref="C509:G509"/>
    <mergeCell ref="C512:G512"/>
    <mergeCell ref="C517:G517"/>
    <mergeCell ref="C547:G547"/>
    <mergeCell ref="C581:G581"/>
    <mergeCell ref="C358:G358"/>
    <mergeCell ref="C361:G361"/>
    <mergeCell ref="C362:G362"/>
    <mergeCell ref="C379:G379"/>
    <mergeCell ref="C380:G380"/>
    <mergeCell ref="C408:G408"/>
    <mergeCell ref="C316:G316"/>
    <mergeCell ref="C317:G317"/>
    <mergeCell ref="C322:G322"/>
    <mergeCell ref="C332:G332"/>
    <mergeCell ref="C349:G349"/>
    <mergeCell ref="C353:G353"/>
    <mergeCell ref="C275:G275"/>
    <mergeCell ref="C278:G278"/>
    <mergeCell ref="C281:G281"/>
    <mergeCell ref="C284:G284"/>
    <mergeCell ref="C289:G289"/>
    <mergeCell ref="C292:G292"/>
    <mergeCell ref="C147:G147"/>
    <mergeCell ref="C166:G166"/>
    <mergeCell ref="C169:G169"/>
    <mergeCell ref="C263:G263"/>
    <mergeCell ref="C269:G269"/>
    <mergeCell ref="C272:G272"/>
    <mergeCell ref="C98:G98"/>
    <mergeCell ref="C101:G101"/>
    <mergeCell ref="C107:G107"/>
    <mergeCell ref="C121:G121"/>
    <mergeCell ref="C124:G124"/>
    <mergeCell ref="C128:G128"/>
    <mergeCell ref="C32:G32"/>
    <mergeCell ref="C33:G33"/>
    <mergeCell ref="C36:G36"/>
    <mergeCell ref="C37:G37"/>
    <mergeCell ref="C78:G78"/>
    <mergeCell ref="C88:G88"/>
    <mergeCell ref="C14:G14"/>
    <mergeCell ref="C20:G20"/>
    <mergeCell ref="C22:G22"/>
    <mergeCell ref="C24:G24"/>
    <mergeCell ref="C30:G30"/>
    <mergeCell ref="C31:G3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5A9A2-7315-4381-BFF1-CFF33D90C05A}">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65</v>
      </c>
      <c r="C4" s="202" t="s">
        <v>66</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258</v>
      </c>
      <c r="C8" s="249" t="s">
        <v>259</v>
      </c>
      <c r="D8" s="227"/>
      <c r="E8" s="228"/>
      <c r="F8" s="229"/>
      <c r="G8" s="229">
        <f>SUMIF(AG9:AG16,"&lt;&gt;NOR",G9:G16)</f>
        <v>0</v>
      </c>
      <c r="H8" s="229"/>
      <c r="I8" s="229">
        <f>SUM(I9:I16)</f>
        <v>0</v>
      </c>
      <c r="J8" s="229"/>
      <c r="K8" s="229">
        <f>SUM(K9:K16)</f>
        <v>0</v>
      </c>
      <c r="L8" s="229"/>
      <c r="M8" s="229">
        <f>SUM(M9:M16)</f>
        <v>0</v>
      </c>
      <c r="N8" s="228"/>
      <c r="O8" s="228">
        <f>SUM(O9:O16)</f>
        <v>0</v>
      </c>
      <c r="P8" s="228"/>
      <c r="Q8" s="228">
        <f>SUM(Q9:Q16)</f>
        <v>0</v>
      </c>
      <c r="R8" s="229"/>
      <c r="S8" s="229"/>
      <c r="T8" s="230"/>
      <c r="U8" s="224"/>
      <c r="V8" s="224">
        <f>SUM(V9:V16)</f>
        <v>0</v>
      </c>
      <c r="W8" s="224"/>
      <c r="X8" s="224"/>
      <c r="Y8" s="224"/>
      <c r="AG8" t="s">
        <v>288</v>
      </c>
    </row>
    <row r="9" spans="1:60" outlineLevel="1" x14ac:dyDescent="0.25">
      <c r="A9" s="232">
        <v>1</v>
      </c>
      <c r="B9" s="233" t="s">
        <v>258</v>
      </c>
      <c r="C9" s="250" t="s">
        <v>1566</v>
      </c>
      <c r="D9" s="234" t="s">
        <v>1567</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1568</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40" t="str">
        <f>C10</f>
        <v>Kolejnicový systém do šesti pokojů a šesti koupelen, kompletní dodávka a montáž dle výkresu č. D.1.1.10</v>
      </c>
      <c r="BB10" s="210"/>
      <c r="BC10" s="210"/>
      <c r="BD10" s="210"/>
      <c r="BE10" s="210"/>
      <c r="BF10" s="210"/>
      <c r="BG10" s="210"/>
      <c r="BH10" s="210"/>
    </row>
    <row r="11" spans="1:60" outlineLevel="2" x14ac:dyDescent="0.25">
      <c r="A11" s="217"/>
      <c r="B11" s="218"/>
      <c r="C11" s="265" t="s">
        <v>1569</v>
      </c>
      <c r="D11" s="257"/>
      <c r="E11" s="258">
        <v>1</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2</v>
      </c>
      <c r="B12" s="243" t="s">
        <v>1570</v>
      </c>
      <c r="C12" s="253" t="s">
        <v>1571</v>
      </c>
      <c r="D12" s="244" t="s">
        <v>336</v>
      </c>
      <c r="E12" s="245">
        <v>6</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3</v>
      </c>
      <c r="B13" s="243" t="s">
        <v>1572</v>
      </c>
      <c r="C13" s="253" t="s">
        <v>1573</v>
      </c>
      <c r="D13" s="244" t="s">
        <v>336</v>
      </c>
      <c r="E13" s="245">
        <v>6</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4</v>
      </c>
      <c r="B14" s="243" t="s">
        <v>1574</v>
      </c>
      <c r="C14" s="253" t="s">
        <v>1575</v>
      </c>
      <c r="D14" s="244" t="s">
        <v>336</v>
      </c>
      <c r="E14" s="245">
        <v>6</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0.399999999999999" outlineLevel="1" x14ac:dyDescent="0.25">
      <c r="A15" s="242">
        <v>5</v>
      </c>
      <c r="B15" s="243" t="s">
        <v>1576</v>
      </c>
      <c r="C15" s="253" t="s">
        <v>1577</v>
      </c>
      <c r="D15" s="244" t="s">
        <v>336</v>
      </c>
      <c r="E15" s="245">
        <v>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6</v>
      </c>
      <c r="B16" s="233" t="s">
        <v>1578</v>
      </c>
      <c r="C16" s="250" t="s">
        <v>1579</v>
      </c>
      <c r="D16" s="234" t="s">
        <v>1567</v>
      </c>
      <c r="E16" s="235">
        <v>1</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c r="S16" s="237" t="s">
        <v>325</v>
      </c>
      <c r="T16" s="23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33" x14ac:dyDescent="0.25">
      <c r="A17" s="3"/>
      <c r="B17" s="4"/>
      <c r="C17" s="254"/>
      <c r="D17" s="6"/>
      <c r="E17" s="3"/>
      <c r="F17" s="3"/>
      <c r="G17" s="3"/>
      <c r="H17" s="3"/>
      <c r="I17" s="3"/>
      <c r="J17" s="3"/>
      <c r="K17" s="3"/>
      <c r="L17" s="3"/>
      <c r="M17" s="3"/>
      <c r="N17" s="3"/>
      <c r="O17" s="3"/>
      <c r="P17" s="3"/>
      <c r="Q17" s="3"/>
      <c r="R17" s="3"/>
      <c r="S17" s="3"/>
      <c r="T17" s="3"/>
      <c r="U17" s="3"/>
      <c r="V17" s="3"/>
      <c r="W17" s="3"/>
      <c r="X17" s="3"/>
      <c r="Y17" s="3"/>
      <c r="AE17">
        <v>12</v>
      </c>
      <c r="AF17">
        <v>21</v>
      </c>
      <c r="AG17" t="s">
        <v>273</v>
      </c>
    </row>
    <row r="18" spans="1:33" x14ac:dyDescent="0.25">
      <c r="A18" s="213"/>
      <c r="B18" s="214" t="s">
        <v>29</v>
      </c>
      <c r="C18" s="255"/>
      <c r="D18" s="215"/>
      <c r="E18" s="216"/>
      <c r="F18" s="216"/>
      <c r="G18" s="231">
        <f>G8</f>
        <v>0</v>
      </c>
      <c r="H18" s="3"/>
      <c r="I18" s="3"/>
      <c r="J18" s="3"/>
      <c r="K18" s="3"/>
      <c r="L18" s="3"/>
      <c r="M18" s="3"/>
      <c r="N18" s="3"/>
      <c r="O18" s="3"/>
      <c r="P18" s="3"/>
      <c r="Q18" s="3"/>
      <c r="R18" s="3"/>
      <c r="S18" s="3"/>
      <c r="T18" s="3"/>
      <c r="U18" s="3"/>
      <c r="V18" s="3"/>
      <c r="W18" s="3"/>
      <c r="X18" s="3"/>
      <c r="Y18" s="3"/>
      <c r="AE18">
        <f>SUMIF(L7:L16,AE17,G7:G16)</f>
        <v>0</v>
      </c>
      <c r="AF18">
        <f>SUMIF(L7:L16,AF17,G7:G16)</f>
        <v>0</v>
      </c>
      <c r="AG18" t="s">
        <v>379</v>
      </c>
    </row>
    <row r="19" spans="1:33" x14ac:dyDescent="0.25">
      <c r="C19" s="256"/>
      <c r="D19" s="10"/>
      <c r="AG19" t="s">
        <v>386</v>
      </c>
    </row>
    <row r="20" spans="1:33" x14ac:dyDescent="0.25">
      <c r="D20" s="10"/>
    </row>
    <row r="21" spans="1:33" x14ac:dyDescent="0.25">
      <c r="D21" s="10"/>
    </row>
    <row r="22" spans="1:33" x14ac:dyDescent="0.25">
      <c r="D22" s="10"/>
    </row>
    <row r="23" spans="1:33" x14ac:dyDescent="0.25">
      <c r="D23" s="10"/>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Oeltfrexm1twLEkHm7fbiB+rHDZ0NazmsSrMTFwbzRfGtKc/H+kguOvDyI7b3oaM7W6bRNohdSMA8EmGCDXkw==" saltValue="ohRUupYwRGtLMEqluwP+PQ==" spinCount="100000" sheet="1" formatRows="0"/>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FE37-F6BE-41F7-AAD5-393576C237B4}">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67</v>
      </c>
      <c r="C4" s="202" t="s">
        <v>68</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165</v>
      </c>
      <c r="C8" s="249" t="s">
        <v>68</v>
      </c>
      <c r="D8" s="227"/>
      <c r="E8" s="228"/>
      <c r="F8" s="229"/>
      <c r="G8" s="229">
        <f>SUMIF(AG9:AG58,"&lt;&gt;NOR",G9:G58)</f>
        <v>0</v>
      </c>
      <c r="H8" s="229"/>
      <c r="I8" s="229">
        <f>SUM(I9:I58)</f>
        <v>0</v>
      </c>
      <c r="J8" s="229"/>
      <c r="K8" s="229">
        <f>SUM(K9:K58)</f>
        <v>0</v>
      </c>
      <c r="L8" s="229"/>
      <c r="M8" s="229">
        <f>SUM(M9:M58)</f>
        <v>0</v>
      </c>
      <c r="N8" s="228"/>
      <c r="O8" s="228">
        <f>SUM(O9:O58)</f>
        <v>174.33999999999997</v>
      </c>
      <c r="P8" s="228"/>
      <c r="Q8" s="228">
        <f>SUM(Q9:Q58)</f>
        <v>0</v>
      </c>
      <c r="R8" s="229"/>
      <c r="S8" s="229"/>
      <c r="T8" s="230"/>
      <c r="U8" s="224"/>
      <c r="V8" s="224">
        <f>SUM(V9:V58)</f>
        <v>171.31</v>
      </c>
      <c r="W8" s="224"/>
      <c r="X8" s="224"/>
      <c r="Y8" s="224"/>
      <c r="AG8" t="s">
        <v>288</v>
      </c>
    </row>
    <row r="9" spans="1:60" outlineLevel="1" x14ac:dyDescent="0.25">
      <c r="A9" s="232">
        <v>1</v>
      </c>
      <c r="B9" s="233" t="s">
        <v>1580</v>
      </c>
      <c r="C9" s="250" t="s">
        <v>1581</v>
      </c>
      <c r="D9" s="234" t="s">
        <v>407</v>
      </c>
      <c r="E9" s="235">
        <v>155.5</v>
      </c>
      <c r="F9" s="236"/>
      <c r="G9" s="237">
        <f>ROUND(E9*F9,2)</f>
        <v>0</v>
      </c>
      <c r="H9" s="236"/>
      <c r="I9" s="237">
        <f>ROUND(E9*H9,2)</f>
        <v>0</v>
      </c>
      <c r="J9" s="236"/>
      <c r="K9" s="237">
        <f>ROUND(E9*J9,2)</f>
        <v>0</v>
      </c>
      <c r="L9" s="237">
        <v>12</v>
      </c>
      <c r="M9" s="237">
        <f>G9*(1+L9/100)</f>
        <v>0</v>
      </c>
      <c r="N9" s="235">
        <v>5.0000000000000001E-4</v>
      </c>
      <c r="O9" s="235">
        <f>ROUND(E9*N9,2)</f>
        <v>0.08</v>
      </c>
      <c r="P9" s="235">
        <v>0</v>
      </c>
      <c r="Q9" s="235">
        <f>ROUND(E9*P9,2)</f>
        <v>0</v>
      </c>
      <c r="R9" s="237" t="s">
        <v>642</v>
      </c>
      <c r="S9" s="237" t="s">
        <v>292</v>
      </c>
      <c r="T9" s="238" t="s">
        <v>439</v>
      </c>
      <c r="U9" s="220">
        <v>9.4E-2</v>
      </c>
      <c r="V9" s="220">
        <f>ROUND(E9*U9,2)</f>
        <v>14.62</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5" t="s">
        <v>1582</v>
      </c>
      <c r="D10" s="257"/>
      <c r="E10" s="258">
        <v>91.5</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395</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5" t="s">
        <v>1583</v>
      </c>
      <c r="D11" s="257"/>
      <c r="E11" s="258">
        <v>64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1584</v>
      </c>
      <c r="C12" s="250" t="s">
        <v>1585</v>
      </c>
      <c r="D12" s="234" t="s">
        <v>407</v>
      </c>
      <c r="E12" s="235">
        <v>128</v>
      </c>
      <c r="F12" s="236"/>
      <c r="G12" s="237">
        <f>ROUND(E12*F12,2)</f>
        <v>0</v>
      </c>
      <c r="H12" s="236"/>
      <c r="I12" s="237">
        <f>ROUND(E12*H12,2)</f>
        <v>0</v>
      </c>
      <c r="J12" s="236"/>
      <c r="K12" s="237">
        <f>ROUND(E12*J12,2)</f>
        <v>0</v>
      </c>
      <c r="L12" s="237">
        <v>12</v>
      </c>
      <c r="M12" s="237">
        <f>G12*(1+L12/100)</f>
        <v>0</v>
      </c>
      <c r="N12" s="235">
        <v>0.2024</v>
      </c>
      <c r="O12" s="235">
        <f>ROUND(E12*N12,2)</f>
        <v>25.91</v>
      </c>
      <c r="P12" s="235">
        <v>0</v>
      </c>
      <c r="Q12" s="235">
        <f>ROUND(E12*P12,2)</f>
        <v>0</v>
      </c>
      <c r="R12" s="237" t="s">
        <v>1586</v>
      </c>
      <c r="S12" s="237" t="s">
        <v>292</v>
      </c>
      <c r="T12" s="238" t="s">
        <v>439</v>
      </c>
      <c r="U12" s="220">
        <v>2.5999999999999999E-2</v>
      </c>
      <c r="V12" s="220">
        <f>ROUND(E12*U12,2)</f>
        <v>3.33</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6" t="s">
        <v>1587</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65" t="s">
        <v>1588</v>
      </c>
      <c r="D14" s="257"/>
      <c r="E14" s="258">
        <v>128</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395</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0.399999999999999" outlineLevel="1" x14ac:dyDescent="0.25">
      <c r="A15" s="242">
        <v>3</v>
      </c>
      <c r="B15" s="243" t="s">
        <v>1589</v>
      </c>
      <c r="C15" s="253" t="s">
        <v>1590</v>
      </c>
      <c r="D15" s="244" t="s">
        <v>407</v>
      </c>
      <c r="E15" s="245">
        <v>64</v>
      </c>
      <c r="F15" s="246"/>
      <c r="G15" s="247">
        <f>ROUND(E15*F15,2)</f>
        <v>0</v>
      </c>
      <c r="H15" s="246"/>
      <c r="I15" s="247">
        <f>ROUND(E15*H15,2)</f>
        <v>0</v>
      </c>
      <c r="J15" s="246"/>
      <c r="K15" s="247">
        <f>ROUND(E15*J15,2)</f>
        <v>0</v>
      </c>
      <c r="L15" s="247">
        <v>12</v>
      </c>
      <c r="M15" s="247">
        <f>G15*(1+L15/100)</f>
        <v>0</v>
      </c>
      <c r="N15" s="245">
        <v>0.126</v>
      </c>
      <c r="O15" s="245">
        <f>ROUND(E15*N15,2)</f>
        <v>8.06</v>
      </c>
      <c r="P15" s="245">
        <v>0</v>
      </c>
      <c r="Q15" s="245">
        <f>ROUND(E15*P15,2)</f>
        <v>0</v>
      </c>
      <c r="R15" s="247" t="s">
        <v>1586</v>
      </c>
      <c r="S15" s="247" t="s">
        <v>292</v>
      </c>
      <c r="T15" s="248" t="s">
        <v>439</v>
      </c>
      <c r="U15" s="220">
        <v>2.1000000000000001E-2</v>
      </c>
      <c r="V15" s="220">
        <f>ROUND(E15*U15,2)</f>
        <v>1.34</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0.399999999999999" outlineLevel="1" x14ac:dyDescent="0.25">
      <c r="A16" s="232">
        <v>4</v>
      </c>
      <c r="B16" s="233" t="s">
        <v>1591</v>
      </c>
      <c r="C16" s="250" t="s">
        <v>1592</v>
      </c>
      <c r="D16" s="234" t="s">
        <v>407</v>
      </c>
      <c r="E16" s="235">
        <v>64</v>
      </c>
      <c r="F16" s="236"/>
      <c r="G16" s="237">
        <f>ROUND(E16*F16,2)</f>
        <v>0</v>
      </c>
      <c r="H16" s="236"/>
      <c r="I16" s="237">
        <f>ROUND(E16*H16,2)</f>
        <v>0</v>
      </c>
      <c r="J16" s="236"/>
      <c r="K16" s="237">
        <f>ROUND(E16*J16,2)</f>
        <v>0</v>
      </c>
      <c r="L16" s="237">
        <v>12</v>
      </c>
      <c r="M16" s="237">
        <f>G16*(1+L16/100)</f>
        <v>0</v>
      </c>
      <c r="N16" s="235">
        <v>0.28799999999999998</v>
      </c>
      <c r="O16" s="235">
        <f>ROUND(E16*N16,2)</f>
        <v>18.43</v>
      </c>
      <c r="P16" s="235">
        <v>0</v>
      </c>
      <c r="Q16" s="235">
        <f>ROUND(E16*P16,2)</f>
        <v>0</v>
      </c>
      <c r="R16" s="237" t="s">
        <v>1586</v>
      </c>
      <c r="S16" s="237" t="s">
        <v>292</v>
      </c>
      <c r="T16" s="238" t="s">
        <v>439</v>
      </c>
      <c r="U16" s="220">
        <v>2.3E-2</v>
      </c>
      <c r="V16" s="220">
        <f>ROUND(E16*U16,2)</f>
        <v>1.47</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5" t="s">
        <v>1593</v>
      </c>
      <c r="D17" s="257"/>
      <c r="E17" s="258">
        <v>64</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0.399999999999999" outlineLevel="1" x14ac:dyDescent="0.25">
      <c r="A18" s="232">
        <v>5</v>
      </c>
      <c r="B18" s="233" t="s">
        <v>1594</v>
      </c>
      <c r="C18" s="250" t="s">
        <v>1595</v>
      </c>
      <c r="D18" s="234" t="s">
        <v>407</v>
      </c>
      <c r="E18" s="235">
        <v>91.5</v>
      </c>
      <c r="F18" s="236"/>
      <c r="G18" s="237">
        <f>ROUND(E18*F18,2)</f>
        <v>0</v>
      </c>
      <c r="H18" s="236"/>
      <c r="I18" s="237">
        <f>ROUND(E18*H18,2)</f>
        <v>0</v>
      </c>
      <c r="J18" s="236"/>
      <c r="K18" s="237">
        <f>ROUND(E18*J18,2)</f>
        <v>0</v>
      </c>
      <c r="L18" s="237">
        <v>12</v>
      </c>
      <c r="M18" s="237">
        <f>G18*(1+L18/100)</f>
        <v>0</v>
      </c>
      <c r="N18" s="235">
        <v>0.378</v>
      </c>
      <c r="O18" s="235">
        <f>ROUND(E18*N18,2)</f>
        <v>34.590000000000003</v>
      </c>
      <c r="P18" s="235">
        <v>0</v>
      </c>
      <c r="Q18" s="235">
        <f>ROUND(E18*P18,2)</f>
        <v>0</v>
      </c>
      <c r="R18" s="237" t="s">
        <v>1586</v>
      </c>
      <c r="S18" s="237" t="s">
        <v>292</v>
      </c>
      <c r="T18" s="238" t="s">
        <v>439</v>
      </c>
      <c r="U18" s="220">
        <v>2.5999999999999999E-2</v>
      </c>
      <c r="V18" s="220">
        <f>ROUND(E18*U18,2)</f>
        <v>2.38</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65" t="s">
        <v>1596</v>
      </c>
      <c r="D19" s="257"/>
      <c r="E19" s="258">
        <v>91.5</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395</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0.399999999999999" outlineLevel="1" x14ac:dyDescent="0.25">
      <c r="A20" s="242">
        <v>6</v>
      </c>
      <c r="B20" s="243" t="s">
        <v>1597</v>
      </c>
      <c r="C20" s="253" t="s">
        <v>1598</v>
      </c>
      <c r="D20" s="244" t="s">
        <v>407</v>
      </c>
      <c r="E20" s="245">
        <v>64</v>
      </c>
      <c r="F20" s="246"/>
      <c r="G20" s="247">
        <f>ROUND(E20*F20,2)</f>
        <v>0</v>
      </c>
      <c r="H20" s="246"/>
      <c r="I20" s="247">
        <f>ROUND(E20*H20,2)</f>
        <v>0</v>
      </c>
      <c r="J20" s="246"/>
      <c r="K20" s="247">
        <f>ROUND(E20*J20,2)</f>
        <v>0</v>
      </c>
      <c r="L20" s="247">
        <v>12</v>
      </c>
      <c r="M20" s="247">
        <f>G20*(1+L20/100)</f>
        <v>0</v>
      </c>
      <c r="N20" s="245">
        <v>0.55125000000000002</v>
      </c>
      <c r="O20" s="245">
        <f>ROUND(E20*N20,2)</f>
        <v>35.28</v>
      </c>
      <c r="P20" s="245">
        <v>0</v>
      </c>
      <c r="Q20" s="245">
        <f>ROUND(E20*P20,2)</f>
        <v>0</v>
      </c>
      <c r="R20" s="247" t="s">
        <v>1586</v>
      </c>
      <c r="S20" s="247" t="s">
        <v>292</v>
      </c>
      <c r="T20" s="248" t="s">
        <v>439</v>
      </c>
      <c r="U20" s="220">
        <v>2.7E-2</v>
      </c>
      <c r="V20" s="220">
        <f>ROUND(E20*U20,2)</f>
        <v>1.73</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7</v>
      </c>
      <c r="B21" s="233" t="s">
        <v>1599</v>
      </c>
      <c r="C21" s="250" t="s">
        <v>1600</v>
      </c>
      <c r="D21" s="234" t="s">
        <v>407</v>
      </c>
      <c r="E21" s="235">
        <v>35</v>
      </c>
      <c r="F21" s="236"/>
      <c r="G21" s="237">
        <f>ROUND(E21*F21,2)</f>
        <v>0</v>
      </c>
      <c r="H21" s="236"/>
      <c r="I21" s="237">
        <f>ROUND(E21*H21,2)</f>
        <v>0</v>
      </c>
      <c r="J21" s="236"/>
      <c r="K21" s="237">
        <f>ROUND(E21*J21,2)</f>
        <v>0</v>
      </c>
      <c r="L21" s="237">
        <v>12</v>
      </c>
      <c r="M21" s="237">
        <f>G21*(1+L21/100)</f>
        <v>0</v>
      </c>
      <c r="N21" s="235">
        <v>0.13769000000000001</v>
      </c>
      <c r="O21" s="235">
        <f>ROUND(E21*N21,2)</f>
        <v>4.82</v>
      </c>
      <c r="P21" s="235">
        <v>0</v>
      </c>
      <c r="Q21" s="235">
        <f>ROUND(E21*P21,2)</f>
        <v>0</v>
      </c>
      <c r="R21" s="237" t="s">
        <v>1586</v>
      </c>
      <c r="S21" s="237" t="s">
        <v>292</v>
      </c>
      <c r="T21" s="238" t="s">
        <v>439</v>
      </c>
      <c r="U21" s="220">
        <v>2.9499999999999998E-2</v>
      </c>
      <c r="V21" s="220">
        <f>ROUND(E21*U21,2)</f>
        <v>1.03</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2" x14ac:dyDescent="0.25">
      <c r="A22" s="217"/>
      <c r="B22" s="218"/>
      <c r="C22" s="266" t="s">
        <v>1601</v>
      </c>
      <c r="D22" s="263"/>
      <c r="E22" s="263"/>
      <c r="F22" s="263"/>
      <c r="G22" s="263"/>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467</v>
      </c>
      <c r="AH22" s="210"/>
      <c r="AI22" s="210"/>
      <c r="AJ22" s="210"/>
      <c r="AK22" s="210"/>
      <c r="AL22" s="210"/>
      <c r="AM22" s="210"/>
      <c r="AN22" s="210"/>
      <c r="AO22" s="210"/>
      <c r="AP22" s="210"/>
      <c r="AQ22" s="210"/>
      <c r="AR22" s="210"/>
      <c r="AS22" s="210"/>
      <c r="AT22" s="210"/>
      <c r="AU22" s="210"/>
      <c r="AV22" s="210"/>
      <c r="AW22" s="210"/>
      <c r="AX22" s="210"/>
      <c r="AY22" s="210"/>
      <c r="AZ22" s="210"/>
      <c r="BA22" s="240" t="str">
        <f>C22</f>
        <v>rozhrnutí přidávaného kameniva, sejmutí na hloubku 250 mm a smísení hmot s vlhčením a uložení zpět, vyrovnání profilu v příčném i podélném směru, zhutnění</v>
      </c>
      <c r="BB22" s="210"/>
      <c r="BC22" s="210"/>
      <c r="BD22" s="210"/>
      <c r="BE22" s="210"/>
      <c r="BF22" s="210"/>
      <c r="BG22" s="210"/>
      <c r="BH22" s="210"/>
    </row>
    <row r="23" spans="1:60" outlineLevel="2" x14ac:dyDescent="0.25">
      <c r="A23" s="217"/>
      <c r="B23" s="218"/>
      <c r="C23" s="265" t="s">
        <v>1602</v>
      </c>
      <c r="D23" s="257"/>
      <c r="E23" s="258">
        <v>35</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8</v>
      </c>
      <c r="B24" s="233" t="s">
        <v>1603</v>
      </c>
      <c r="C24" s="250" t="s">
        <v>1604</v>
      </c>
      <c r="D24" s="234" t="s">
        <v>407</v>
      </c>
      <c r="E24" s="235">
        <v>25.2</v>
      </c>
      <c r="F24" s="236"/>
      <c r="G24" s="237">
        <f>ROUND(E24*F24,2)</f>
        <v>0</v>
      </c>
      <c r="H24" s="236"/>
      <c r="I24" s="237">
        <f>ROUND(E24*H24,2)</f>
        <v>0</v>
      </c>
      <c r="J24" s="236"/>
      <c r="K24" s="237">
        <f>ROUND(E24*J24,2)</f>
        <v>0</v>
      </c>
      <c r="L24" s="237">
        <v>12</v>
      </c>
      <c r="M24" s="237">
        <f>G24*(1+L24/100)</f>
        <v>0</v>
      </c>
      <c r="N24" s="235">
        <v>0.191</v>
      </c>
      <c r="O24" s="235">
        <f>ROUND(E24*N24,2)</f>
        <v>4.8099999999999996</v>
      </c>
      <c r="P24" s="235">
        <v>0</v>
      </c>
      <c r="Q24" s="235">
        <f>ROUND(E24*P24,2)</f>
        <v>0</v>
      </c>
      <c r="R24" s="237"/>
      <c r="S24" s="237" t="s">
        <v>325</v>
      </c>
      <c r="T24" s="238" t="s">
        <v>293</v>
      </c>
      <c r="U24" s="220">
        <v>0</v>
      </c>
      <c r="V24" s="220">
        <f>ROUND(E24*U24,2)</f>
        <v>0</v>
      </c>
      <c r="W24" s="220"/>
      <c r="X24" s="220" t="s">
        <v>607</v>
      </c>
      <c r="Y24" s="220" t="s">
        <v>295</v>
      </c>
      <c r="Z24" s="210"/>
      <c r="AA24" s="210"/>
      <c r="AB24" s="210"/>
      <c r="AC24" s="210"/>
      <c r="AD24" s="210"/>
      <c r="AE24" s="210"/>
      <c r="AF24" s="210"/>
      <c r="AG24" s="210" t="s">
        <v>608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1605</v>
      </c>
      <c r="D25" s="257"/>
      <c r="E25" s="258">
        <v>25.2</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9</v>
      </c>
      <c r="B26" s="233" t="s">
        <v>1606</v>
      </c>
      <c r="C26" s="250" t="s">
        <v>1607</v>
      </c>
      <c r="D26" s="234" t="s">
        <v>407</v>
      </c>
      <c r="E26" s="235">
        <v>67.042500000000004</v>
      </c>
      <c r="F26" s="236"/>
      <c r="G26" s="237">
        <f>ROUND(E26*F26,2)</f>
        <v>0</v>
      </c>
      <c r="H26" s="236"/>
      <c r="I26" s="237">
        <f>ROUND(E26*H26,2)</f>
        <v>0</v>
      </c>
      <c r="J26" s="236"/>
      <c r="K26" s="237">
        <f>ROUND(E26*J26,2)</f>
        <v>0</v>
      </c>
      <c r="L26" s="237">
        <v>12</v>
      </c>
      <c r="M26" s="237">
        <f>G26*(1+L26/100)</f>
        <v>0</v>
      </c>
      <c r="N26" s="235">
        <v>0.16</v>
      </c>
      <c r="O26" s="235">
        <f>ROUND(E26*N26,2)</f>
        <v>10.73</v>
      </c>
      <c r="P26" s="235">
        <v>0</v>
      </c>
      <c r="Q26" s="235">
        <f>ROUND(E26*P26,2)</f>
        <v>0</v>
      </c>
      <c r="R26" s="237"/>
      <c r="S26" s="237" t="s">
        <v>325</v>
      </c>
      <c r="T26" s="238" t="s">
        <v>293</v>
      </c>
      <c r="U26" s="220">
        <v>0</v>
      </c>
      <c r="V26" s="220">
        <f>ROUND(E26*U26,2)</f>
        <v>0</v>
      </c>
      <c r="W26" s="220"/>
      <c r="X26" s="220" t="s">
        <v>607</v>
      </c>
      <c r="Y26" s="220" t="s">
        <v>295</v>
      </c>
      <c r="Z26" s="210"/>
      <c r="AA26" s="210"/>
      <c r="AB26" s="210"/>
      <c r="AC26" s="210"/>
      <c r="AD26" s="210"/>
      <c r="AE26" s="210"/>
      <c r="AF26" s="210"/>
      <c r="AG26" s="210" t="s">
        <v>608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51" t="s">
        <v>1608</v>
      </c>
      <c r="D27" s="239"/>
      <c r="E27" s="239"/>
      <c r="F27" s="239"/>
      <c r="G27" s="23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52" t="s">
        <v>1609</v>
      </c>
      <c r="D28" s="241"/>
      <c r="E28" s="241"/>
      <c r="F28" s="241"/>
      <c r="G28" s="241"/>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5">
      <c r="A29" s="217"/>
      <c r="B29" s="218"/>
      <c r="C29" s="252" t="s">
        <v>1610</v>
      </c>
      <c r="D29" s="241"/>
      <c r="E29" s="241"/>
      <c r="F29" s="241"/>
      <c r="G29" s="241"/>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5">
      <c r="A30" s="217"/>
      <c r="B30" s="218"/>
      <c r="C30" s="252" t="s">
        <v>1611</v>
      </c>
      <c r="D30" s="241"/>
      <c r="E30" s="241"/>
      <c r="F30" s="241"/>
      <c r="G30" s="241"/>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5">
      <c r="A31" s="217"/>
      <c r="B31" s="218"/>
      <c r="C31" s="252" t="s">
        <v>1612</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40" t="str">
        <f>C31</f>
        <v>* vodopropustný povrch zajišťující infiltraci srážkových vod s funkcí čištění vod díky zajištěné retenci znečišťujících látek</v>
      </c>
      <c r="BB31" s="210"/>
      <c r="BC31" s="210"/>
      <c r="BD31" s="210"/>
      <c r="BE31" s="210"/>
      <c r="BF31" s="210"/>
      <c r="BG31" s="210"/>
      <c r="BH31" s="210"/>
    </row>
    <row r="32" spans="1:60" outlineLevel="3" x14ac:dyDescent="0.25">
      <c r="A32" s="217"/>
      <c r="B32" s="218"/>
      <c r="C32" s="252" t="s">
        <v>1613</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40" t="str">
        <f>C32</f>
        <v>* dlažba způsobuje ochranu půdy a spodních vod zadržováním uhlovodíků a těžkých kovů (úkapy olejů, nafty, nečistoty brzdových destiček atd.)</v>
      </c>
      <c r="BB32" s="210"/>
      <c r="BC32" s="210"/>
      <c r="BD32" s="210"/>
      <c r="BE32" s="210"/>
      <c r="BF32" s="210"/>
      <c r="BG32" s="210"/>
      <c r="BH32" s="210"/>
    </row>
    <row r="33" spans="1:60" outlineLevel="3" x14ac:dyDescent="0.25">
      <c r="A33" s="217"/>
      <c r="B33" s="218"/>
      <c r="C33" s="252" t="s">
        <v>1614</v>
      </c>
      <c r="D33" s="241"/>
      <c r="E33" s="241"/>
      <c r="F33" s="241"/>
      <c r="G33" s="241"/>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52" t="s">
        <v>1615</v>
      </c>
      <c r="D34" s="241"/>
      <c r="E34" s="241"/>
      <c r="F34" s="241"/>
      <c r="G34" s="241"/>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52" t="s">
        <v>1616</v>
      </c>
      <c r="D35" s="241"/>
      <c r="E35" s="241"/>
      <c r="F35" s="241"/>
      <c r="G35" s="241"/>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52" t="s">
        <v>1617</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1618</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52" t="s">
        <v>1619</v>
      </c>
      <c r="D38" s="241"/>
      <c r="E38" s="241"/>
      <c r="F38" s="241"/>
      <c r="G38" s="241"/>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52" t="s">
        <v>1620</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52" t="s">
        <v>1621</v>
      </c>
      <c r="D40" s="241"/>
      <c r="E40" s="241"/>
      <c r="F40" s="241"/>
      <c r="G40" s="241"/>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52" t="s">
        <v>1622</v>
      </c>
      <c r="D41" s="241"/>
      <c r="E41" s="241"/>
      <c r="F41" s="241"/>
      <c r="G41" s="241"/>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5" t="s">
        <v>1623</v>
      </c>
      <c r="D42" s="257"/>
      <c r="E42" s="258">
        <v>67.040000000000006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0.399999999999999" outlineLevel="1" x14ac:dyDescent="0.25">
      <c r="A43" s="232">
        <v>10</v>
      </c>
      <c r="B43" s="233" t="s">
        <v>1624</v>
      </c>
      <c r="C43" s="250" t="s">
        <v>1625</v>
      </c>
      <c r="D43" s="234" t="s">
        <v>407</v>
      </c>
      <c r="E43" s="235">
        <v>126</v>
      </c>
      <c r="F43" s="236"/>
      <c r="G43" s="237">
        <f>ROUND(E43*F43,2)</f>
        <v>0</v>
      </c>
      <c r="H43" s="236"/>
      <c r="I43" s="237">
        <f>ROUND(E43*H43,2)</f>
        <v>0</v>
      </c>
      <c r="J43" s="236"/>
      <c r="K43" s="237">
        <f>ROUND(E43*J43,2)</f>
        <v>0</v>
      </c>
      <c r="L43" s="237">
        <v>12</v>
      </c>
      <c r="M43" s="237">
        <f>G43*(1+L43/100)</f>
        <v>0</v>
      </c>
      <c r="N43" s="235">
        <v>0.11</v>
      </c>
      <c r="O43" s="235">
        <f>ROUND(E43*N43,2)</f>
        <v>13.86</v>
      </c>
      <c r="P43" s="235">
        <v>0</v>
      </c>
      <c r="Q43" s="235">
        <f>ROUND(E43*P43,2)</f>
        <v>0</v>
      </c>
      <c r="R43" s="237" t="s">
        <v>606</v>
      </c>
      <c r="S43" s="237" t="s">
        <v>292</v>
      </c>
      <c r="T43" s="238" t="s">
        <v>439</v>
      </c>
      <c r="U43" s="220">
        <v>0</v>
      </c>
      <c r="V43" s="220">
        <f>ROUND(E43*U43,2)</f>
        <v>0</v>
      </c>
      <c r="W43" s="220"/>
      <c r="X43" s="220" t="s">
        <v>607</v>
      </c>
      <c r="Y43" s="220" t="s">
        <v>295</v>
      </c>
      <c r="Z43" s="210"/>
      <c r="AA43" s="210"/>
      <c r="AB43" s="210"/>
      <c r="AC43" s="210"/>
      <c r="AD43" s="210"/>
      <c r="AE43" s="210"/>
      <c r="AF43" s="210"/>
      <c r="AG43" s="210" t="s">
        <v>608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1626</v>
      </c>
      <c r="D44" s="257"/>
      <c r="E44" s="258">
        <v>126</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11</v>
      </c>
      <c r="B45" s="233" t="s">
        <v>1627</v>
      </c>
      <c r="C45" s="250" t="s">
        <v>1628</v>
      </c>
      <c r="D45" s="234" t="s">
        <v>407</v>
      </c>
      <c r="E45" s="235">
        <v>64</v>
      </c>
      <c r="F45" s="236"/>
      <c r="G45" s="237">
        <f>ROUND(E45*F45,2)</f>
        <v>0</v>
      </c>
      <c r="H45" s="236"/>
      <c r="I45" s="237">
        <f>ROUND(E45*H45,2)</f>
        <v>0</v>
      </c>
      <c r="J45" s="236"/>
      <c r="K45" s="237">
        <f>ROUND(E45*J45,2)</f>
        <v>0</v>
      </c>
      <c r="L45" s="237">
        <v>12</v>
      </c>
      <c r="M45" s="237">
        <f>G45*(1+L45/100)</f>
        <v>0</v>
      </c>
      <c r="N45" s="235">
        <v>7.3899999999999993E-2</v>
      </c>
      <c r="O45" s="235">
        <f>ROUND(E45*N45,2)</f>
        <v>4.7300000000000004</v>
      </c>
      <c r="P45" s="235">
        <v>0</v>
      </c>
      <c r="Q45" s="235">
        <f>ROUND(E45*P45,2)</f>
        <v>0</v>
      </c>
      <c r="R45" s="237" t="s">
        <v>1586</v>
      </c>
      <c r="S45" s="237" t="s">
        <v>292</v>
      </c>
      <c r="T45" s="238" t="s">
        <v>439</v>
      </c>
      <c r="U45" s="220">
        <v>0.47799999999999998</v>
      </c>
      <c r="V45" s="220">
        <f>ROUND(E45*U45,2)</f>
        <v>30.59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1" outlineLevel="2" x14ac:dyDescent="0.25">
      <c r="A46" s="217"/>
      <c r="B46" s="218"/>
      <c r="C46" s="266" t="s">
        <v>1629</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40" t="str">
        <f>C46</f>
        <v>s provedením lože z kameniva drceného, s vyplněním spár, s dvojitým hutněním a se smetením přebytečného materiálu na krajnici. S dodáním hmot pro lože a výplň spár.</v>
      </c>
      <c r="BB46" s="210"/>
      <c r="BC46" s="210"/>
      <c r="BD46" s="210"/>
      <c r="BE46" s="210"/>
      <c r="BF46" s="210"/>
      <c r="BG46" s="210"/>
      <c r="BH46" s="210"/>
    </row>
    <row r="47" spans="1:60" outlineLevel="2" x14ac:dyDescent="0.25">
      <c r="A47" s="217"/>
      <c r="B47" s="218"/>
      <c r="C47" s="265" t="s">
        <v>1630</v>
      </c>
      <c r="D47" s="257"/>
      <c r="E47" s="258">
        <v>64</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32">
        <v>12</v>
      </c>
      <c r="B48" s="233" t="s">
        <v>1631</v>
      </c>
      <c r="C48" s="250" t="s">
        <v>1632</v>
      </c>
      <c r="D48" s="234" t="s">
        <v>407</v>
      </c>
      <c r="E48" s="235">
        <v>59</v>
      </c>
      <c r="F48" s="236"/>
      <c r="G48" s="237">
        <f>ROUND(E48*F48,2)</f>
        <v>0</v>
      </c>
      <c r="H48" s="236"/>
      <c r="I48" s="237">
        <f>ROUND(E48*H48,2)</f>
        <v>0</v>
      </c>
      <c r="J48" s="236"/>
      <c r="K48" s="237">
        <f>ROUND(E48*J48,2)</f>
        <v>0</v>
      </c>
      <c r="L48" s="237">
        <v>12</v>
      </c>
      <c r="M48" s="237">
        <f>G48*(1+L48/100)</f>
        <v>0</v>
      </c>
      <c r="N48" s="235">
        <v>7.4099999999999999E-2</v>
      </c>
      <c r="O48" s="235">
        <f>ROUND(E48*N48,2)</f>
        <v>4.37</v>
      </c>
      <c r="P48" s="235">
        <v>0</v>
      </c>
      <c r="Q48" s="235">
        <f>ROUND(E48*P48,2)</f>
        <v>0</v>
      </c>
      <c r="R48" s="237" t="s">
        <v>1586</v>
      </c>
      <c r="S48" s="237" t="s">
        <v>292</v>
      </c>
      <c r="T48" s="238" t="s">
        <v>439</v>
      </c>
      <c r="U48" s="220">
        <v>0.54800000000000004</v>
      </c>
      <c r="V48" s="220">
        <f>ROUND(E48*U48,2)</f>
        <v>32.33</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1" outlineLevel="2" x14ac:dyDescent="0.25">
      <c r="A49" s="217"/>
      <c r="B49" s="218"/>
      <c r="C49" s="266" t="s">
        <v>1629</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40" t="str">
        <f>C49</f>
        <v>s provedením lože z kameniva drceného, s vyplněním spár, s dvojitým hutněním a se smetením přebytečného materiálu na krajnici. S dodáním hmot pro lože a výplň spár.</v>
      </c>
      <c r="BB49" s="210"/>
      <c r="BC49" s="210"/>
      <c r="BD49" s="210"/>
      <c r="BE49" s="210"/>
      <c r="BF49" s="210"/>
      <c r="BG49" s="210"/>
      <c r="BH49" s="210"/>
    </row>
    <row r="50" spans="1:60" outlineLevel="2" x14ac:dyDescent="0.25">
      <c r="A50" s="217"/>
      <c r="B50" s="218"/>
      <c r="C50" s="265" t="s">
        <v>1633</v>
      </c>
      <c r="D50" s="257"/>
      <c r="E50" s="258">
        <v>24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5" t="s">
        <v>1634</v>
      </c>
      <c r="D51" s="257"/>
      <c r="E51" s="258">
        <v>35</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32">
        <v>13</v>
      </c>
      <c r="B52" s="233" t="s">
        <v>1635</v>
      </c>
      <c r="C52" s="250" t="s">
        <v>1636</v>
      </c>
      <c r="D52" s="234" t="s">
        <v>389</v>
      </c>
      <c r="E52" s="235">
        <v>83.3</v>
      </c>
      <c r="F52" s="236"/>
      <c r="G52" s="237">
        <f>ROUND(E52*F52,2)</f>
        <v>0</v>
      </c>
      <c r="H52" s="236"/>
      <c r="I52" s="237">
        <f>ROUND(E52*H52,2)</f>
        <v>0</v>
      </c>
      <c r="J52" s="236"/>
      <c r="K52" s="237">
        <f>ROUND(E52*J52,2)</f>
        <v>0</v>
      </c>
      <c r="L52" s="237">
        <v>12</v>
      </c>
      <c r="M52" s="237">
        <f>G52*(1+L52/100)</f>
        <v>0</v>
      </c>
      <c r="N52" s="235">
        <v>3.6999999999999999E-4</v>
      </c>
      <c r="O52" s="235">
        <f>ROUND(E52*N52,2)</f>
        <v>0.03</v>
      </c>
      <c r="P52" s="235">
        <v>0</v>
      </c>
      <c r="Q52" s="235">
        <f>ROUND(E52*P52,2)</f>
        <v>0</v>
      </c>
      <c r="R52" s="237" t="s">
        <v>1586</v>
      </c>
      <c r="S52" s="237" t="s">
        <v>292</v>
      </c>
      <c r="T52" s="238" t="s">
        <v>439</v>
      </c>
      <c r="U52" s="220">
        <v>0.45</v>
      </c>
      <c r="V52" s="220">
        <f>ROUND(E52*U52,2)</f>
        <v>37.49</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1637</v>
      </c>
      <c r="D53" s="257"/>
      <c r="E53" s="258">
        <v>34.5</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5" t="s">
        <v>1638</v>
      </c>
      <c r="D54" s="257"/>
      <c r="E54" s="258">
        <v>9</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5" t="s">
        <v>1639</v>
      </c>
      <c r="D55" s="257"/>
      <c r="E55" s="258">
        <v>39.799999999999997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0.399999999999999" outlineLevel="1" x14ac:dyDescent="0.25">
      <c r="A56" s="232">
        <v>14</v>
      </c>
      <c r="B56" s="233" t="s">
        <v>1640</v>
      </c>
      <c r="C56" s="250" t="s">
        <v>1641</v>
      </c>
      <c r="D56" s="234" t="s">
        <v>407</v>
      </c>
      <c r="E56" s="235">
        <v>120</v>
      </c>
      <c r="F56" s="236"/>
      <c r="G56" s="237">
        <f>ROUND(E56*F56,2)</f>
        <v>0</v>
      </c>
      <c r="H56" s="236"/>
      <c r="I56" s="237">
        <f>ROUND(E56*H56,2)</f>
        <v>0</v>
      </c>
      <c r="J56" s="236"/>
      <c r="K56" s="237">
        <f>ROUND(E56*J56,2)</f>
        <v>0</v>
      </c>
      <c r="L56" s="237">
        <v>12</v>
      </c>
      <c r="M56" s="237">
        <f>G56*(1+L56/100)</f>
        <v>0</v>
      </c>
      <c r="N56" s="235">
        <v>7.1999999999999995E-2</v>
      </c>
      <c r="O56" s="235">
        <f>ROUND(E56*N56,2)</f>
        <v>8.64</v>
      </c>
      <c r="P56" s="235">
        <v>0</v>
      </c>
      <c r="Q56" s="235">
        <f>ROUND(E56*P56,2)</f>
        <v>0</v>
      </c>
      <c r="R56" s="237" t="s">
        <v>1586</v>
      </c>
      <c r="S56" s="237" t="s">
        <v>292</v>
      </c>
      <c r="T56" s="238" t="s">
        <v>439</v>
      </c>
      <c r="U56" s="220">
        <v>0.375</v>
      </c>
      <c r="V56" s="220">
        <f>ROUND(E56*U56,2)</f>
        <v>45</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1" outlineLevel="2" x14ac:dyDescent="0.25">
      <c r="A57" s="217"/>
      <c r="B57" s="218"/>
      <c r="C57" s="266" t="s">
        <v>1642</v>
      </c>
      <c r="D57" s="263"/>
      <c r="E57" s="263"/>
      <c r="F57" s="263"/>
      <c r="G57" s="263"/>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467</v>
      </c>
      <c r="AH57" s="210"/>
      <c r="AI57" s="210"/>
      <c r="AJ57" s="210"/>
      <c r="AK57" s="210"/>
      <c r="AL57" s="210"/>
      <c r="AM57" s="210"/>
      <c r="AN57" s="210"/>
      <c r="AO57" s="210"/>
      <c r="AP57" s="210"/>
      <c r="AQ57" s="210"/>
      <c r="AR57" s="210"/>
      <c r="AS57" s="210"/>
      <c r="AT57" s="210"/>
      <c r="AU57" s="210"/>
      <c r="AV57" s="210"/>
      <c r="AW57" s="210"/>
      <c r="AX57" s="210"/>
      <c r="AY57" s="210"/>
      <c r="AZ57" s="210"/>
      <c r="BA57" s="240" t="str">
        <f>C57</f>
        <v>komunikací pro pěší do velikosti dlaždic 0,25 m2 s provedením lože do tl. 30 mm, s vyplněním spár a se smetením přebytečného materiálu na vzdálenost do 3 m</v>
      </c>
      <c r="BB57" s="210"/>
      <c r="BC57" s="210"/>
      <c r="BD57" s="210"/>
      <c r="BE57" s="210"/>
      <c r="BF57" s="210"/>
      <c r="BG57" s="210"/>
      <c r="BH57" s="210"/>
    </row>
    <row r="58" spans="1:60" outlineLevel="2" x14ac:dyDescent="0.25">
      <c r="A58" s="217"/>
      <c r="B58" s="218"/>
      <c r="C58" s="265" t="s">
        <v>1643</v>
      </c>
      <c r="D58" s="257"/>
      <c r="E58" s="258">
        <v>120</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5">
      <c r="A59" s="225" t="s">
        <v>287</v>
      </c>
      <c r="B59" s="226" t="s">
        <v>178</v>
      </c>
      <c r="C59" s="249" t="s">
        <v>179</v>
      </c>
      <c r="D59" s="227"/>
      <c r="E59" s="228"/>
      <c r="F59" s="229"/>
      <c r="G59" s="229">
        <f>SUMIF(AG60:AG77,"&lt;&gt;NOR",G60:G77)</f>
        <v>0</v>
      </c>
      <c r="H59" s="229"/>
      <c r="I59" s="229">
        <f>SUM(I60:I77)</f>
        <v>0</v>
      </c>
      <c r="J59" s="229"/>
      <c r="K59" s="229">
        <f>SUM(K60:K77)</f>
        <v>0</v>
      </c>
      <c r="L59" s="229"/>
      <c r="M59" s="229">
        <f>SUM(M60:M77)</f>
        <v>0</v>
      </c>
      <c r="N59" s="228"/>
      <c r="O59" s="228">
        <f>SUM(O60:O77)</f>
        <v>13.629999999999999</v>
      </c>
      <c r="P59" s="228"/>
      <c r="Q59" s="228">
        <f>SUM(Q60:Q77)</f>
        <v>0</v>
      </c>
      <c r="R59" s="229"/>
      <c r="S59" s="229"/>
      <c r="T59" s="230"/>
      <c r="U59" s="224"/>
      <c r="V59" s="224">
        <f>SUM(V60:V77)</f>
        <v>18.75</v>
      </c>
      <c r="W59" s="224"/>
      <c r="X59" s="224"/>
      <c r="Y59" s="224"/>
      <c r="AG59" t="s">
        <v>288</v>
      </c>
    </row>
    <row r="60" spans="1:60" outlineLevel="1" x14ac:dyDescent="0.25">
      <c r="A60" s="232">
        <v>15</v>
      </c>
      <c r="B60" s="233" t="s">
        <v>1644</v>
      </c>
      <c r="C60" s="250" t="s">
        <v>1645</v>
      </c>
      <c r="D60" s="234" t="s">
        <v>437</v>
      </c>
      <c r="E60" s="235">
        <v>40.4</v>
      </c>
      <c r="F60" s="236"/>
      <c r="G60" s="237">
        <f>ROUND(E60*F60,2)</f>
        <v>0</v>
      </c>
      <c r="H60" s="236"/>
      <c r="I60" s="237">
        <f>ROUND(E60*H60,2)</f>
        <v>0</v>
      </c>
      <c r="J60" s="236"/>
      <c r="K60" s="237">
        <f>ROUND(E60*J60,2)</f>
        <v>0</v>
      </c>
      <c r="L60" s="237">
        <v>12</v>
      </c>
      <c r="M60" s="237">
        <f>G60*(1+L60/100)</f>
        <v>0</v>
      </c>
      <c r="N60" s="235">
        <v>0.06</v>
      </c>
      <c r="O60" s="235">
        <f>ROUND(E60*N60,2)</f>
        <v>2.42</v>
      </c>
      <c r="P60" s="235">
        <v>0</v>
      </c>
      <c r="Q60" s="235">
        <f>ROUND(E60*P60,2)</f>
        <v>0</v>
      </c>
      <c r="R60" s="237" t="s">
        <v>606</v>
      </c>
      <c r="S60" s="237" t="s">
        <v>292</v>
      </c>
      <c r="T60" s="238" t="s">
        <v>439</v>
      </c>
      <c r="U60" s="220">
        <v>0</v>
      </c>
      <c r="V60" s="220">
        <f>ROUND(E60*U60,2)</f>
        <v>0</v>
      </c>
      <c r="W60" s="220"/>
      <c r="X60" s="220" t="s">
        <v>607</v>
      </c>
      <c r="Y60" s="220" t="s">
        <v>295</v>
      </c>
      <c r="Z60" s="210"/>
      <c r="AA60" s="210"/>
      <c r="AB60" s="210"/>
      <c r="AC60" s="210"/>
      <c r="AD60" s="210"/>
      <c r="AE60" s="210"/>
      <c r="AF60" s="210"/>
      <c r="AG60" s="210" t="s">
        <v>608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1646</v>
      </c>
      <c r="D61" s="257"/>
      <c r="E61" s="258">
        <v>40.4</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16</v>
      </c>
      <c r="B62" s="233" t="s">
        <v>1647</v>
      </c>
      <c r="C62" s="250" t="s">
        <v>1648</v>
      </c>
      <c r="D62" s="234" t="s">
        <v>437</v>
      </c>
      <c r="E62" s="235">
        <v>9.09</v>
      </c>
      <c r="F62" s="236"/>
      <c r="G62" s="237">
        <f>ROUND(E62*F62,2)</f>
        <v>0</v>
      </c>
      <c r="H62" s="236"/>
      <c r="I62" s="237">
        <f>ROUND(E62*H62,2)</f>
        <v>0</v>
      </c>
      <c r="J62" s="236"/>
      <c r="K62" s="237">
        <f>ROUND(E62*J62,2)</f>
        <v>0</v>
      </c>
      <c r="L62" s="237">
        <v>12</v>
      </c>
      <c r="M62" s="237">
        <f>G62*(1+L62/100)</f>
        <v>0</v>
      </c>
      <c r="N62" s="235">
        <v>8.2100000000000006E-2</v>
      </c>
      <c r="O62" s="235">
        <f>ROUND(E62*N62,2)</f>
        <v>0.75</v>
      </c>
      <c r="P62" s="235">
        <v>0</v>
      </c>
      <c r="Q62" s="235">
        <f>ROUND(E62*P62,2)</f>
        <v>0</v>
      </c>
      <c r="R62" s="237" t="s">
        <v>606</v>
      </c>
      <c r="S62" s="237" t="s">
        <v>292</v>
      </c>
      <c r="T62" s="238" t="s">
        <v>439</v>
      </c>
      <c r="U62" s="220">
        <v>0</v>
      </c>
      <c r="V62" s="220">
        <f>ROUND(E62*U62,2)</f>
        <v>0</v>
      </c>
      <c r="W62" s="220"/>
      <c r="X62" s="220" t="s">
        <v>607</v>
      </c>
      <c r="Y62" s="220" t="s">
        <v>295</v>
      </c>
      <c r="Z62" s="210"/>
      <c r="AA62" s="210"/>
      <c r="AB62" s="210"/>
      <c r="AC62" s="210"/>
      <c r="AD62" s="210"/>
      <c r="AE62" s="210"/>
      <c r="AF62" s="210"/>
      <c r="AG62" s="210" t="s">
        <v>608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51" t="s">
        <v>1649</v>
      </c>
      <c r="D63" s="239"/>
      <c r="E63" s="239"/>
      <c r="F63" s="239"/>
      <c r="G63" s="239"/>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298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5" t="s">
        <v>1650</v>
      </c>
      <c r="D64" s="257"/>
      <c r="E64" s="258">
        <v>9.09</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395</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32">
        <v>17</v>
      </c>
      <c r="B65" s="233" t="s">
        <v>1651</v>
      </c>
      <c r="C65" s="250" t="s">
        <v>1652</v>
      </c>
      <c r="D65" s="234" t="s">
        <v>437</v>
      </c>
      <c r="E65" s="235">
        <v>35.35</v>
      </c>
      <c r="F65" s="236"/>
      <c r="G65" s="237">
        <f>ROUND(E65*F65,2)</f>
        <v>0</v>
      </c>
      <c r="H65" s="236"/>
      <c r="I65" s="237">
        <f>ROUND(E65*H65,2)</f>
        <v>0</v>
      </c>
      <c r="J65" s="236"/>
      <c r="K65" s="237">
        <f>ROUND(E65*J65,2)</f>
        <v>0</v>
      </c>
      <c r="L65" s="237">
        <v>12</v>
      </c>
      <c r="M65" s="237">
        <f>G65*(1+L65/100)</f>
        <v>0</v>
      </c>
      <c r="N65" s="235">
        <v>5.1999999999999998E-2</v>
      </c>
      <c r="O65" s="235">
        <f>ROUND(E65*N65,2)</f>
        <v>1.84</v>
      </c>
      <c r="P65" s="235">
        <v>0</v>
      </c>
      <c r="Q65" s="235">
        <f>ROUND(E65*P65,2)</f>
        <v>0</v>
      </c>
      <c r="R65" s="237" t="s">
        <v>606</v>
      </c>
      <c r="S65" s="237" t="s">
        <v>292</v>
      </c>
      <c r="T65" s="238" t="s">
        <v>439</v>
      </c>
      <c r="U65" s="220">
        <v>0</v>
      </c>
      <c r="V65" s="220">
        <f>ROUND(E65*U65,2)</f>
        <v>0</v>
      </c>
      <c r="W65" s="220"/>
      <c r="X65" s="220" t="s">
        <v>607</v>
      </c>
      <c r="Y65" s="220" t="s">
        <v>295</v>
      </c>
      <c r="Z65" s="210"/>
      <c r="AA65" s="210"/>
      <c r="AB65" s="210"/>
      <c r="AC65" s="210"/>
      <c r="AD65" s="210"/>
      <c r="AE65" s="210"/>
      <c r="AF65" s="210"/>
      <c r="AG65" s="210" t="s">
        <v>608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51" t="s">
        <v>1649</v>
      </c>
      <c r="D66" s="239"/>
      <c r="E66" s="239"/>
      <c r="F66" s="239"/>
      <c r="G66" s="239"/>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1653</v>
      </c>
      <c r="D67" s="257"/>
      <c r="E67" s="258">
        <v>35.35</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18</v>
      </c>
      <c r="B68" s="233" t="s">
        <v>1654</v>
      </c>
      <c r="C68" s="250" t="s">
        <v>1655</v>
      </c>
      <c r="D68" s="234" t="s">
        <v>437</v>
      </c>
      <c r="E68" s="235">
        <v>4</v>
      </c>
      <c r="F68" s="236"/>
      <c r="G68" s="237">
        <f>ROUND(E68*F68,2)</f>
        <v>0</v>
      </c>
      <c r="H68" s="236"/>
      <c r="I68" s="237">
        <f>ROUND(E68*H68,2)</f>
        <v>0</v>
      </c>
      <c r="J68" s="236"/>
      <c r="K68" s="237">
        <f>ROUND(E68*J68,2)</f>
        <v>0</v>
      </c>
      <c r="L68" s="237">
        <v>12</v>
      </c>
      <c r="M68" s="237">
        <f>G68*(1+L68/100)</f>
        <v>0</v>
      </c>
      <c r="N68" s="235">
        <v>1.18E-2</v>
      </c>
      <c r="O68" s="235">
        <f>ROUND(E68*N68,2)</f>
        <v>0.05</v>
      </c>
      <c r="P68" s="235">
        <v>0</v>
      </c>
      <c r="Q68" s="235">
        <f>ROUND(E68*P68,2)</f>
        <v>0</v>
      </c>
      <c r="R68" s="237"/>
      <c r="S68" s="237" t="s">
        <v>325</v>
      </c>
      <c r="T68" s="238" t="s">
        <v>293</v>
      </c>
      <c r="U68" s="220">
        <v>0</v>
      </c>
      <c r="V68" s="220">
        <f>ROUND(E68*U68,2)</f>
        <v>0</v>
      </c>
      <c r="W68" s="220"/>
      <c r="X68" s="220" t="s">
        <v>607</v>
      </c>
      <c r="Y68" s="220" t="s">
        <v>295</v>
      </c>
      <c r="Z68" s="210"/>
      <c r="AA68" s="210"/>
      <c r="AB68" s="210"/>
      <c r="AC68" s="210"/>
      <c r="AD68" s="210"/>
      <c r="AE68" s="210"/>
      <c r="AF68" s="210"/>
      <c r="AG68" s="210" t="s">
        <v>608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1" outlineLevel="2" x14ac:dyDescent="0.25">
      <c r="A69" s="217"/>
      <c r="B69" s="218"/>
      <c r="C69" s="251" t="s">
        <v>1656</v>
      </c>
      <c r="D69" s="239"/>
      <c r="E69" s="239"/>
      <c r="F69" s="239"/>
      <c r="G69" s="239"/>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40" t="str">
        <f>C69</f>
        <v>Pryžový parkovací doraz s reflexními proužky v délce 1830 mm slouží zejména jako bezpečnostní ochranný prostředek k vymezení okraje parkovišť nebo stání.</v>
      </c>
      <c r="BB69" s="210"/>
      <c r="BC69" s="210"/>
      <c r="BD69" s="210"/>
      <c r="BE69" s="210"/>
      <c r="BF69" s="210"/>
      <c r="BG69" s="210"/>
      <c r="BH69" s="210"/>
    </row>
    <row r="70" spans="1:60" outlineLevel="1" x14ac:dyDescent="0.25">
      <c r="A70" s="232">
        <v>19</v>
      </c>
      <c r="B70" s="233" t="s">
        <v>1657</v>
      </c>
      <c r="C70" s="250" t="s">
        <v>1658</v>
      </c>
      <c r="D70" s="234" t="s">
        <v>340</v>
      </c>
      <c r="E70" s="235">
        <v>4</v>
      </c>
      <c r="F70" s="236"/>
      <c r="G70" s="237">
        <f>ROUND(E70*F70,2)</f>
        <v>0</v>
      </c>
      <c r="H70" s="236"/>
      <c r="I70" s="237">
        <f>ROUND(E70*H70,2)</f>
        <v>0</v>
      </c>
      <c r="J70" s="236"/>
      <c r="K70" s="237">
        <f>ROUND(E70*J70,2)</f>
        <v>0</v>
      </c>
      <c r="L70" s="237">
        <v>12</v>
      </c>
      <c r="M70" s="237">
        <f>G70*(1+L70/100)</f>
        <v>0</v>
      </c>
      <c r="N70" s="235">
        <v>6.7499999999999999E-3</v>
      </c>
      <c r="O70" s="235">
        <f>ROUND(E70*N70,2)</f>
        <v>0.03</v>
      </c>
      <c r="P70" s="235">
        <v>0</v>
      </c>
      <c r="Q70" s="235">
        <f>ROUND(E70*P70,2)</f>
        <v>0</v>
      </c>
      <c r="R70" s="237"/>
      <c r="S70" s="237" t="s">
        <v>325</v>
      </c>
      <c r="T70" s="23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51" t="s">
        <v>1659</v>
      </c>
      <c r="D71" s="239"/>
      <c r="E71" s="239"/>
      <c r="F71" s="239"/>
      <c r="G71" s="239"/>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298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5">
      <c r="A72" s="217"/>
      <c r="B72" s="218"/>
      <c r="C72" s="265" t="s">
        <v>1660</v>
      </c>
      <c r="D72" s="257"/>
      <c r="E72" s="258">
        <v>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395</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0.399999999999999" outlineLevel="1" x14ac:dyDescent="0.25">
      <c r="A73" s="232">
        <v>20</v>
      </c>
      <c r="B73" s="233" t="s">
        <v>1661</v>
      </c>
      <c r="C73" s="250" t="s">
        <v>1662</v>
      </c>
      <c r="D73" s="234" t="s">
        <v>389</v>
      </c>
      <c r="E73" s="235">
        <v>83.3</v>
      </c>
      <c r="F73" s="236"/>
      <c r="G73" s="237">
        <f>ROUND(E73*F73,2)</f>
        <v>0</v>
      </c>
      <c r="H73" s="236"/>
      <c r="I73" s="237">
        <f>ROUND(E73*H73,2)</f>
        <v>0</v>
      </c>
      <c r="J73" s="236"/>
      <c r="K73" s="237">
        <f>ROUND(E73*J73,2)</f>
        <v>0</v>
      </c>
      <c r="L73" s="237">
        <v>12</v>
      </c>
      <c r="M73" s="237">
        <f>G73*(1+L73/100)</f>
        <v>0</v>
      </c>
      <c r="N73" s="235">
        <v>0.10249999999999999</v>
      </c>
      <c r="O73" s="235">
        <f>ROUND(E73*N73,2)</f>
        <v>8.5399999999999991</v>
      </c>
      <c r="P73" s="235">
        <v>0</v>
      </c>
      <c r="Q73" s="235">
        <f>ROUND(E73*P73,2)</f>
        <v>0</v>
      </c>
      <c r="R73" s="237" t="s">
        <v>1586</v>
      </c>
      <c r="S73" s="237" t="s">
        <v>292</v>
      </c>
      <c r="T73" s="238" t="s">
        <v>439</v>
      </c>
      <c r="U73" s="220">
        <v>0.22503999999999999</v>
      </c>
      <c r="V73" s="220">
        <f>ROUND(E73*U73,2)</f>
        <v>18.75</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5">
      <c r="A74" s="217"/>
      <c r="B74" s="218"/>
      <c r="C74" s="266" t="s">
        <v>1663</v>
      </c>
      <c r="D74" s="263"/>
      <c r="E74" s="263"/>
      <c r="F74" s="263"/>
      <c r="G74" s="263"/>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467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1637</v>
      </c>
      <c r="D75" s="257"/>
      <c r="E75" s="258">
        <v>34.5</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5">
      <c r="A76" s="217"/>
      <c r="B76" s="218"/>
      <c r="C76" s="265" t="s">
        <v>1638</v>
      </c>
      <c r="D76" s="257"/>
      <c r="E76" s="258">
        <v>9</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1639</v>
      </c>
      <c r="D77" s="257"/>
      <c r="E77" s="258">
        <v>39.799999999999997</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5">
      <c r="A78" s="225" t="s">
        <v>287</v>
      </c>
      <c r="B78" s="226" t="s">
        <v>186</v>
      </c>
      <c r="C78" s="249" t="s">
        <v>187</v>
      </c>
      <c r="D78" s="227"/>
      <c r="E78" s="228"/>
      <c r="F78" s="229"/>
      <c r="G78" s="229">
        <f>SUMIF(AG79:AG93,"&lt;&gt;NOR",G79:G93)</f>
        <v>0</v>
      </c>
      <c r="H78" s="229"/>
      <c r="I78" s="229">
        <f>SUM(I79:I93)</f>
        <v>0</v>
      </c>
      <c r="J78" s="229"/>
      <c r="K78" s="229">
        <f>SUM(K79:K93)</f>
        <v>0</v>
      </c>
      <c r="L78" s="229"/>
      <c r="M78" s="229">
        <f>SUM(M79:M93)</f>
        <v>0</v>
      </c>
      <c r="N78" s="228"/>
      <c r="O78" s="228">
        <f>SUM(O79:O93)</f>
        <v>0</v>
      </c>
      <c r="P78" s="228"/>
      <c r="Q78" s="228">
        <f>SUM(Q79:Q93)</f>
        <v>16.93</v>
      </c>
      <c r="R78" s="229"/>
      <c r="S78" s="229"/>
      <c r="T78" s="230"/>
      <c r="U78" s="224"/>
      <c r="V78" s="224">
        <f>SUM(V79:V93)</f>
        <v>55.220000000000006</v>
      </c>
      <c r="W78" s="224"/>
      <c r="X78" s="224"/>
      <c r="Y78" s="224"/>
      <c r="AG78" t="s">
        <v>288</v>
      </c>
    </row>
    <row r="79" spans="1:60" ht="20.399999999999999" outlineLevel="1" x14ac:dyDescent="0.25">
      <c r="A79" s="232">
        <v>21</v>
      </c>
      <c r="B79" s="233" t="s">
        <v>1664</v>
      </c>
      <c r="C79" s="250" t="s">
        <v>1665</v>
      </c>
      <c r="D79" s="234" t="s">
        <v>407</v>
      </c>
      <c r="E79" s="235">
        <v>35</v>
      </c>
      <c r="F79" s="236"/>
      <c r="G79" s="237">
        <f>ROUND(E79*F79,2)</f>
        <v>0</v>
      </c>
      <c r="H79" s="236"/>
      <c r="I79" s="237">
        <f>ROUND(E79*H79,2)</f>
        <v>0</v>
      </c>
      <c r="J79" s="236"/>
      <c r="K79" s="237">
        <f>ROUND(E79*J79,2)</f>
        <v>0</v>
      </c>
      <c r="L79" s="237">
        <v>12</v>
      </c>
      <c r="M79" s="237">
        <f>G79*(1+L79/100)</f>
        <v>0</v>
      </c>
      <c r="N79" s="235">
        <v>0</v>
      </c>
      <c r="O79" s="235">
        <f>ROUND(E79*N79,2)</f>
        <v>0</v>
      </c>
      <c r="P79" s="235">
        <v>0.22500000000000001</v>
      </c>
      <c r="Q79" s="235">
        <f>ROUND(E79*P79,2)</f>
        <v>7.88</v>
      </c>
      <c r="R79" s="237" t="s">
        <v>1586</v>
      </c>
      <c r="S79" s="237" t="s">
        <v>292</v>
      </c>
      <c r="T79" s="238" t="s">
        <v>439</v>
      </c>
      <c r="U79" s="220">
        <v>0.14199999999999999</v>
      </c>
      <c r="V79" s="220">
        <f>ROUND(E79*U79,2)</f>
        <v>4.97</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6" t="s">
        <v>1666</v>
      </c>
      <c r="D80" s="263"/>
      <c r="E80" s="263"/>
      <c r="F80" s="263"/>
      <c r="G80" s="263"/>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467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5">
      <c r="A81" s="217"/>
      <c r="B81" s="218"/>
      <c r="C81" s="265" t="s">
        <v>1602</v>
      </c>
      <c r="D81" s="257"/>
      <c r="E81" s="258">
        <v>35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5">
      <c r="A82" s="232">
        <v>22</v>
      </c>
      <c r="B82" s="233" t="s">
        <v>1667</v>
      </c>
      <c r="C82" s="250" t="s">
        <v>1668</v>
      </c>
      <c r="D82" s="234" t="s">
        <v>389</v>
      </c>
      <c r="E82" s="235">
        <v>33.5</v>
      </c>
      <c r="F82" s="236"/>
      <c r="G82" s="237">
        <f>ROUND(E82*F82,2)</f>
        <v>0</v>
      </c>
      <c r="H82" s="236"/>
      <c r="I82" s="237">
        <f>ROUND(E82*H82,2)</f>
        <v>0</v>
      </c>
      <c r="J82" s="236"/>
      <c r="K82" s="237">
        <f>ROUND(E82*J82,2)</f>
        <v>0</v>
      </c>
      <c r="L82" s="237">
        <v>12</v>
      </c>
      <c r="M82" s="237">
        <f>G82*(1+L82/100)</f>
        <v>0</v>
      </c>
      <c r="N82" s="235">
        <v>0</v>
      </c>
      <c r="O82" s="235">
        <f>ROUND(E82*N82,2)</f>
        <v>0</v>
      </c>
      <c r="P82" s="235">
        <v>0.27</v>
      </c>
      <c r="Q82" s="235">
        <f>ROUND(E82*P82,2)</f>
        <v>9.0500000000000007</v>
      </c>
      <c r="R82" s="237" t="s">
        <v>1586</v>
      </c>
      <c r="S82" s="237" t="s">
        <v>292</v>
      </c>
      <c r="T82" s="238" t="s">
        <v>439</v>
      </c>
      <c r="U82" s="220">
        <v>0.123</v>
      </c>
      <c r="V82" s="220">
        <f>ROUND(E82*U82,2)</f>
        <v>4.12</v>
      </c>
      <c r="W82" s="220"/>
      <c r="X82" s="220" t="s">
        <v>326</v>
      </c>
      <c r="Y82" s="220" t="s">
        <v>295</v>
      </c>
      <c r="Z82" s="210"/>
      <c r="AA82" s="210"/>
      <c r="AB82" s="210"/>
      <c r="AC82" s="210"/>
      <c r="AD82" s="210"/>
      <c r="AE82" s="210"/>
      <c r="AF82" s="210"/>
      <c r="AG82" s="210" t="s">
        <v>327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5">
      <c r="A83" s="217"/>
      <c r="B83" s="218"/>
      <c r="C83" s="266" t="s">
        <v>1669</v>
      </c>
      <c r="D83" s="263"/>
      <c r="E83" s="263"/>
      <c r="F83" s="263"/>
      <c r="G83" s="263"/>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467</v>
      </c>
      <c r="AH83" s="210"/>
      <c r="AI83" s="210"/>
      <c r="AJ83" s="210"/>
      <c r="AK83" s="210"/>
      <c r="AL83" s="210"/>
      <c r="AM83" s="210"/>
      <c r="AN83" s="210"/>
      <c r="AO83" s="210"/>
      <c r="AP83" s="210"/>
      <c r="AQ83" s="210"/>
      <c r="AR83" s="210"/>
      <c r="AS83" s="210"/>
      <c r="AT83" s="210"/>
      <c r="AU83" s="210"/>
      <c r="AV83" s="210"/>
      <c r="AW83" s="210"/>
      <c r="AX83" s="210"/>
      <c r="AY83" s="210"/>
      <c r="AZ83" s="210"/>
      <c r="BA83" s="240" t="str">
        <f>C83</f>
        <v>s vybouráním lože, s přemístěním hmot na skládku na vzdálenost do 3 m nebo naložením na dopravní prostředek</v>
      </c>
      <c r="BB83" s="210"/>
      <c r="BC83" s="210"/>
      <c r="BD83" s="210"/>
      <c r="BE83" s="210"/>
      <c r="BF83" s="210"/>
      <c r="BG83" s="210"/>
      <c r="BH83" s="210"/>
    </row>
    <row r="84" spans="1:60" outlineLevel="2" x14ac:dyDescent="0.25">
      <c r="A84" s="217"/>
      <c r="B84" s="218"/>
      <c r="C84" s="265" t="s">
        <v>1670</v>
      </c>
      <c r="D84" s="257"/>
      <c r="E84" s="258">
        <v>33.5</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0.399999999999999" outlineLevel="1" x14ac:dyDescent="0.25">
      <c r="A85" s="232">
        <v>23</v>
      </c>
      <c r="B85" s="233" t="s">
        <v>1671</v>
      </c>
      <c r="C85" s="250" t="s">
        <v>1672</v>
      </c>
      <c r="D85" s="234" t="s">
        <v>407</v>
      </c>
      <c r="E85" s="235">
        <v>35</v>
      </c>
      <c r="F85" s="236"/>
      <c r="G85" s="237">
        <f>ROUND(E85*F85,2)</f>
        <v>0</v>
      </c>
      <c r="H85" s="236"/>
      <c r="I85" s="237">
        <f>ROUND(E85*H85,2)</f>
        <v>0</v>
      </c>
      <c r="J85" s="236"/>
      <c r="K85" s="237">
        <f>ROUND(E85*J85,2)</f>
        <v>0</v>
      </c>
      <c r="L85" s="237">
        <v>12</v>
      </c>
      <c r="M85" s="237">
        <f>G85*(1+L85/100)</f>
        <v>0</v>
      </c>
      <c r="N85" s="235">
        <v>0</v>
      </c>
      <c r="O85" s="235">
        <f>ROUND(E85*N85,2)</f>
        <v>0</v>
      </c>
      <c r="P85" s="235">
        <v>0</v>
      </c>
      <c r="Q85" s="235">
        <f>ROUND(E85*P85,2)</f>
        <v>0</v>
      </c>
      <c r="R85" s="237" t="s">
        <v>1586</v>
      </c>
      <c r="S85" s="237" t="s">
        <v>292</v>
      </c>
      <c r="T85" s="238" t="s">
        <v>439</v>
      </c>
      <c r="U85" s="220">
        <v>0.115</v>
      </c>
      <c r="V85" s="220">
        <f>ROUND(E85*U85,2)</f>
        <v>4.03</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1" outlineLevel="2" x14ac:dyDescent="0.25">
      <c r="A86" s="217"/>
      <c r="B86" s="218"/>
      <c r="C86" s="266" t="s">
        <v>1673</v>
      </c>
      <c r="D86" s="263"/>
      <c r="E86" s="263"/>
      <c r="F86" s="263"/>
      <c r="G86" s="263"/>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467</v>
      </c>
      <c r="AH86" s="210"/>
      <c r="AI86" s="210"/>
      <c r="AJ86" s="210"/>
      <c r="AK86" s="210"/>
      <c r="AL86" s="210"/>
      <c r="AM86" s="210"/>
      <c r="AN86" s="210"/>
      <c r="AO86" s="210"/>
      <c r="AP86" s="210"/>
      <c r="AQ86" s="210"/>
      <c r="AR86" s="210"/>
      <c r="AS86" s="210"/>
      <c r="AT86" s="210"/>
      <c r="AU86" s="210"/>
      <c r="AV86" s="210"/>
      <c r="AW86" s="210"/>
      <c r="AX86" s="210"/>
      <c r="AY86" s="210"/>
      <c r="AZ86" s="210"/>
      <c r="BA86" s="240" t="str">
        <f>C86</f>
        <v>krajníků, desek nebo panelů od spojovacího materiálu s odklizením a uložením očištěných hmot a spojovacího materiálu na skládku na vzdálenost do 10 m</v>
      </c>
      <c r="BB86" s="210"/>
      <c r="BC86" s="210"/>
      <c r="BD86" s="210"/>
      <c r="BE86" s="210"/>
      <c r="BF86" s="210"/>
      <c r="BG86" s="210"/>
      <c r="BH86" s="210"/>
    </row>
    <row r="87" spans="1:60" outlineLevel="1" x14ac:dyDescent="0.25">
      <c r="A87" s="242">
        <v>24</v>
      </c>
      <c r="B87" s="243" t="s">
        <v>1534</v>
      </c>
      <c r="C87" s="253" t="s">
        <v>1535</v>
      </c>
      <c r="D87" s="244" t="s">
        <v>465</v>
      </c>
      <c r="E87" s="245">
        <v>16.920000000000002</v>
      </c>
      <c r="F87" s="246"/>
      <c r="G87" s="247">
        <f>ROUND(E87*F87,2)</f>
        <v>0</v>
      </c>
      <c r="H87" s="246"/>
      <c r="I87" s="247">
        <f>ROUND(E87*H87,2)</f>
        <v>0</v>
      </c>
      <c r="J87" s="246"/>
      <c r="K87" s="247">
        <f>ROUND(E87*J87,2)</f>
        <v>0</v>
      </c>
      <c r="L87" s="247">
        <v>12</v>
      </c>
      <c r="M87" s="247">
        <f>G87*(1+L87/100)</f>
        <v>0</v>
      </c>
      <c r="N87" s="245">
        <v>0</v>
      </c>
      <c r="O87" s="245">
        <f>ROUND(E87*N87,2)</f>
        <v>0</v>
      </c>
      <c r="P87" s="245">
        <v>0</v>
      </c>
      <c r="Q87" s="245">
        <f>ROUND(E87*P87,2)</f>
        <v>0</v>
      </c>
      <c r="R87" s="247" t="s">
        <v>1510</v>
      </c>
      <c r="S87" s="247" t="s">
        <v>292</v>
      </c>
      <c r="T87" s="248" t="s">
        <v>439</v>
      </c>
      <c r="U87" s="220">
        <v>0.49</v>
      </c>
      <c r="V87" s="220">
        <f>ROUND(E87*U87,2)</f>
        <v>8.2899999999999991</v>
      </c>
      <c r="W87" s="220"/>
      <c r="X87" s="220" t="s">
        <v>326</v>
      </c>
      <c r="Y87" s="220" t="s">
        <v>295</v>
      </c>
      <c r="Z87" s="210"/>
      <c r="AA87" s="210"/>
      <c r="AB87" s="210"/>
      <c r="AC87" s="210"/>
      <c r="AD87" s="210"/>
      <c r="AE87" s="210"/>
      <c r="AF87" s="210"/>
      <c r="AG87" s="210" t="s">
        <v>1543</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42">
        <v>25</v>
      </c>
      <c r="B88" s="243" t="s">
        <v>1538</v>
      </c>
      <c r="C88" s="253" t="s">
        <v>1539</v>
      </c>
      <c r="D88" s="244" t="s">
        <v>465</v>
      </c>
      <c r="E88" s="245">
        <v>16.920000000000002</v>
      </c>
      <c r="F88" s="246"/>
      <c r="G88" s="247">
        <f>ROUND(E88*F88,2)</f>
        <v>0</v>
      </c>
      <c r="H88" s="246"/>
      <c r="I88" s="247">
        <f>ROUND(E88*H88,2)</f>
        <v>0</v>
      </c>
      <c r="J88" s="246"/>
      <c r="K88" s="247">
        <f>ROUND(E88*J88,2)</f>
        <v>0</v>
      </c>
      <c r="L88" s="247">
        <v>12</v>
      </c>
      <c r="M88" s="247">
        <f>G88*(1+L88/100)</f>
        <v>0</v>
      </c>
      <c r="N88" s="245">
        <v>0</v>
      </c>
      <c r="O88" s="245">
        <f>ROUND(E88*N88,2)</f>
        <v>0</v>
      </c>
      <c r="P88" s="245">
        <v>0</v>
      </c>
      <c r="Q88" s="245">
        <f>ROUND(E88*P88,2)</f>
        <v>0</v>
      </c>
      <c r="R88" s="247" t="s">
        <v>1510</v>
      </c>
      <c r="S88" s="247" t="s">
        <v>292</v>
      </c>
      <c r="T88" s="248" t="s">
        <v>439</v>
      </c>
      <c r="U88" s="220">
        <v>0</v>
      </c>
      <c r="V88" s="220">
        <f>ROUND(E88*U88,2)</f>
        <v>0</v>
      </c>
      <c r="W88" s="220"/>
      <c r="X88" s="220" t="s">
        <v>326</v>
      </c>
      <c r="Y88" s="220" t="s">
        <v>295</v>
      </c>
      <c r="Z88" s="210"/>
      <c r="AA88" s="210"/>
      <c r="AB88" s="210"/>
      <c r="AC88" s="210"/>
      <c r="AD88" s="210"/>
      <c r="AE88" s="210"/>
      <c r="AF88" s="210"/>
      <c r="AG88" s="210" t="s">
        <v>1543</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42">
        <v>26</v>
      </c>
      <c r="B89" s="243" t="s">
        <v>1541</v>
      </c>
      <c r="C89" s="253" t="s">
        <v>1542</v>
      </c>
      <c r="D89" s="244" t="s">
        <v>465</v>
      </c>
      <c r="E89" s="245">
        <v>16.920000000000002</v>
      </c>
      <c r="F89" s="246"/>
      <c r="G89" s="247">
        <f>ROUND(E89*F89,2)</f>
        <v>0</v>
      </c>
      <c r="H89" s="246"/>
      <c r="I89" s="247">
        <f>ROUND(E89*H89,2)</f>
        <v>0</v>
      </c>
      <c r="J89" s="246"/>
      <c r="K89" s="247">
        <f>ROUND(E89*J89,2)</f>
        <v>0</v>
      </c>
      <c r="L89" s="247">
        <v>12</v>
      </c>
      <c r="M89" s="247">
        <f>G89*(1+L89/100)</f>
        <v>0</v>
      </c>
      <c r="N89" s="245">
        <v>0</v>
      </c>
      <c r="O89" s="245">
        <f>ROUND(E89*N89,2)</f>
        <v>0</v>
      </c>
      <c r="P89" s="245">
        <v>0</v>
      </c>
      <c r="Q89" s="245">
        <f>ROUND(E89*P89,2)</f>
        <v>0</v>
      </c>
      <c r="R89" s="247" t="s">
        <v>1510</v>
      </c>
      <c r="S89" s="247" t="s">
        <v>292</v>
      </c>
      <c r="T89" s="248" t="s">
        <v>439</v>
      </c>
      <c r="U89" s="220">
        <v>0.94199999999999995</v>
      </c>
      <c r="V89" s="220">
        <f>ROUND(E89*U89,2)</f>
        <v>15.94</v>
      </c>
      <c r="W89" s="220"/>
      <c r="X89" s="220" t="s">
        <v>326</v>
      </c>
      <c r="Y89" s="220" t="s">
        <v>295</v>
      </c>
      <c r="Z89" s="210"/>
      <c r="AA89" s="210"/>
      <c r="AB89" s="210"/>
      <c r="AC89" s="210"/>
      <c r="AD89" s="210"/>
      <c r="AE89" s="210"/>
      <c r="AF89" s="210"/>
      <c r="AG89" s="210" t="s">
        <v>1543</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42">
        <v>27</v>
      </c>
      <c r="B90" s="243" t="s">
        <v>1544</v>
      </c>
      <c r="C90" s="253" t="s">
        <v>1545</v>
      </c>
      <c r="D90" s="244" t="s">
        <v>465</v>
      </c>
      <c r="E90" s="245">
        <v>169.2</v>
      </c>
      <c r="F90" s="246"/>
      <c r="G90" s="247">
        <f>ROUND(E90*F90,2)</f>
        <v>0</v>
      </c>
      <c r="H90" s="246"/>
      <c r="I90" s="247">
        <f>ROUND(E90*H90,2)</f>
        <v>0</v>
      </c>
      <c r="J90" s="246"/>
      <c r="K90" s="247">
        <f>ROUND(E90*J90,2)</f>
        <v>0</v>
      </c>
      <c r="L90" s="247">
        <v>12</v>
      </c>
      <c r="M90" s="247">
        <f>G90*(1+L90/100)</f>
        <v>0</v>
      </c>
      <c r="N90" s="245">
        <v>0</v>
      </c>
      <c r="O90" s="245">
        <f>ROUND(E90*N90,2)</f>
        <v>0</v>
      </c>
      <c r="P90" s="245">
        <v>0</v>
      </c>
      <c r="Q90" s="245">
        <f>ROUND(E90*P90,2)</f>
        <v>0</v>
      </c>
      <c r="R90" s="247" t="s">
        <v>1510</v>
      </c>
      <c r="S90" s="247" t="s">
        <v>292</v>
      </c>
      <c r="T90" s="248" t="s">
        <v>439</v>
      </c>
      <c r="U90" s="220">
        <v>0.105</v>
      </c>
      <c r="V90" s="220">
        <f>ROUND(E90*U90,2)</f>
        <v>17.77</v>
      </c>
      <c r="W90" s="220"/>
      <c r="X90" s="220" t="s">
        <v>326</v>
      </c>
      <c r="Y90" s="220" t="s">
        <v>295</v>
      </c>
      <c r="Z90" s="210"/>
      <c r="AA90" s="210"/>
      <c r="AB90" s="210"/>
      <c r="AC90" s="210"/>
      <c r="AD90" s="210"/>
      <c r="AE90" s="210"/>
      <c r="AF90" s="210"/>
      <c r="AG90" s="210" t="s">
        <v>1543</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32">
        <v>28</v>
      </c>
      <c r="B91" s="233" t="s">
        <v>1546</v>
      </c>
      <c r="C91" s="250" t="s">
        <v>1547</v>
      </c>
      <c r="D91" s="234" t="s">
        <v>465</v>
      </c>
      <c r="E91" s="235">
        <v>16.920000000000002</v>
      </c>
      <c r="F91" s="236"/>
      <c r="G91" s="237">
        <f>ROUND(E91*F91,2)</f>
        <v>0</v>
      </c>
      <c r="H91" s="236"/>
      <c r="I91" s="237">
        <f>ROUND(E91*H91,2)</f>
        <v>0</v>
      </c>
      <c r="J91" s="236"/>
      <c r="K91" s="237">
        <f>ROUND(E91*J91,2)</f>
        <v>0</v>
      </c>
      <c r="L91" s="237">
        <v>12</v>
      </c>
      <c r="M91" s="237">
        <f>G91*(1+L91/100)</f>
        <v>0</v>
      </c>
      <c r="N91" s="235">
        <v>0</v>
      </c>
      <c r="O91" s="235">
        <f>ROUND(E91*N91,2)</f>
        <v>0</v>
      </c>
      <c r="P91" s="235">
        <v>0</v>
      </c>
      <c r="Q91" s="235">
        <f>ROUND(E91*P91,2)</f>
        <v>0</v>
      </c>
      <c r="R91" s="237" t="s">
        <v>1548</v>
      </c>
      <c r="S91" s="237" t="s">
        <v>292</v>
      </c>
      <c r="T91" s="238" t="s">
        <v>439</v>
      </c>
      <c r="U91" s="220">
        <v>6.0000000000000001E-3</v>
      </c>
      <c r="V91" s="220">
        <f>ROUND(E91*U91,2)</f>
        <v>0.1</v>
      </c>
      <c r="W91" s="220"/>
      <c r="X91" s="220" t="s">
        <v>326</v>
      </c>
      <c r="Y91" s="220" t="s">
        <v>295</v>
      </c>
      <c r="Z91" s="210"/>
      <c r="AA91" s="210"/>
      <c r="AB91" s="210"/>
      <c r="AC91" s="210"/>
      <c r="AD91" s="210"/>
      <c r="AE91" s="210"/>
      <c r="AF91" s="210"/>
      <c r="AG91" s="210" t="s">
        <v>1543</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5">
      <c r="A92" s="217"/>
      <c r="B92" s="218"/>
      <c r="C92" s="266" t="s">
        <v>1549</v>
      </c>
      <c r="D92" s="263"/>
      <c r="E92" s="263"/>
      <c r="F92" s="263"/>
      <c r="G92" s="263"/>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467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42">
        <v>29</v>
      </c>
      <c r="B93" s="243" t="s">
        <v>1674</v>
      </c>
      <c r="C93" s="253" t="s">
        <v>1675</v>
      </c>
      <c r="D93" s="244" t="s">
        <v>465</v>
      </c>
      <c r="E93" s="245">
        <v>16.920000000000002</v>
      </c>
      <c r="F93" s="246"/>
      <c r="G93" s="247">
        <f>ROUND(E93*F93,2)</f>
        <v>0</v>
      </c>
      <c r="H93" s="246"/>
      <c r="I93" s="247">
        <f>ROUND(E93*H93,2)</f>
        <v>0</v>
      </c>
      <c r="J93" s="246"/>
      <c r="K93" s="247">
        <f>ROUND(E93*J93,2)</f>
        <v>0</v>
      </c>
      <c r="L93" s="247">
        <v>12</v>
      </c>
      <c r="M93" s="247">
        <f>G93*(1+L93/100)</f>
        <v>0</v>
      </c>
      <c r="N93" s="245">
        <v>0</v>
      </c>
      <c r="O93" s="245">
        <f>ROUND(E93*N93,2)</f>
        <v>0</v>
      </c>
      <c r="P93" s="245">
        <v>0</v>
      </c>
      <c r="Q93" s="245">
        <f>ROUND(E93*P93,2)</f>
        <v>0</v>
      </c>
      <c r="R93" s="247" t="s">
        <v>1510</v>
      </c>
      <c r="S93" s="247" t="s">
        <v>439</v>
      </c>
      <c r="T93" s="248" t="s">
        <v>439</v>
      </c>
      <c r="U93" s="220">
        <v>0</v>
      </c>
      <c r="V93" s="220">
        <f>ROUND(E93*U93,2)</f>
        <v>0</v>
      </c>
      <c r="W93" s="220"/>
      <c r="X93" s="220" t="s">
        <v>326</v>
      </c>
      <c r="Y93" s="220" t="s">
        <v>295</v>
      </c>
      <c r="Z93" s="210"/>
      <c r="AA93" s="210"/>
      <c r="AB93" s="210"/>
      <c r="AC93" s="210"/>
      <c r="AD93" s="210"/>
      <c r="AE93" s="210"/>
      <c r="AF93" s="210"/>
      <c r="AG93" s="210" t="s">
        <v>1543</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x14ac:dyDescent="0.25">
      <c r="A94" s="225" t="s">
        <v>287</v>
      </c>
      <c r="B94" s="226" t="s">
        <v>188</v>
      </c>
      <c r="C94" s="249" t="s">
        <v>190</v>
      </c>
      <c r="D94" s="227"/>
      <c r="E94" s="228"/>
      <c r="F94" s="229"/>
      <c r="G94" s="229">
        <f>SUMIF(AG95:AG96,"&lt;&gt;NOR",G95:G96)</f>
        <v>0</v>
      </c>
      <c r="H94" s="229"/>
      <c r="I94" s="229">
        <f>SUM(I95:I96)</f>
        <v>0</v>
      </c>
      <c r="J94" s="229"/>
      <c r="K94" s="229">
        <f>SUM(K95:K96)</f>
        <v>0</v>
      </c>
      <c r="L94" s="229"/>
      <c r="M94" s="229">
        <f>SUM(M95:M96)</f>
        <v>0</v>
      </c>
      <c r="N94" s="228"/>
      <c r="O94" s="228">
        <f>SUM(O95:O96)</f>
        <v>0</v>
      </c>
      <c r="P94" s="228"/>
      <c r="Q94" s="228">
        <f>SUM(Q95:Q96)</f>
        <v>0</v>
      </c>
      <c r="R94" s="229"/>
      <c r="S94" s="229"/>
      <c r="T94" s="230"/>
      <c r="U94" s="224"/>
      <c r="V94" s="224">
        <f>SUM(V95:V96)</f>
        <v>73.010000000000005</v>
      </c>
      <c r="W94" s="224"/>
      <c r="X94" s="224"/>
      <c r="Y94" s="224"/>
      <c r="AG94" t="s">
        <v>288</v>
      </c>
    </row>
    <row r="95" spans="1:60" outlineLevel="1" x14ac:dyDescent="0.25">
      <c r="A95" s="232">
        <v>30</v>
      </c>
      <c r="B95" s="233" t="s">
        <v>1676</v>
      </c>
      <c r="C95" s="250" t="s">
        <v>1677</v>
      </c>
      <c r="D95" s="234" t="s">
        <v>465</v>
      </c>
      <c r="E95" s="235">
        <v>187.21406999999999</v>
      </c>
      <c r="F95" s="236"/>
      <c r="G95" s="237">
        <f>ROUND(E95*F95,2)</f>
        <v>0</v>
      </c>
      <c r="H95" s="236"/>
      <c r="I95" s="237">
        <f>ROUND(E95*H95,2)</f>
        <v>0</v>
      </c>
      <c r="J95" s="236"/>
      <c r="K95" s="237">
        <f>ROUND(E95*J95,2)</f>
        <v>0</v>
      </c>
      <c r="L95" s="237">
        <v>12</v>
      </c>
      <c r="M95" s="237">
        <f>G95*(1+L95/100)</f>
        <v>0</v>
      </c>
      <c r="N95" s="235">
        <v>0</v>
      </c>
      <c r="O95" s="235">
        <f>ROUND(E95*N95,2)</f>
        <v>0</v>
      </c>
      <c r="P95" s="235">
        <v>0</v>
      </c>
      <c r="Q95" s="235">
        <f>ROUND(E95*P95,2)</f>
        <v>0</v>
      </c>
      <c r="R95" s="237" t="s">
        <v>1586</v>
      </c>
      <c r="S95" s="237" t="s">
        <v>292</v>
      </c>
      <c r="T95" s="238" t="s">
        <v>439</v>
      </c>
      <c r="U95" s="220">
        <v>0.39</v>
      </c>
      <c r="V95" s="220">
        <f>ROUND(E95*U95,2)</f>
        <v>73.010000000000005</v>
      </c>
      <c r="W95" s="220"/>
      <c r="X95" s="220" t="s">
        <v>326</v>
      </c>
      <c r="Y95" s="220" t="s">
        <v>295</v>
      </c>
      <c r="Z95" s="210"/>
      <c r="AA95" s="210"/>
      <c r="AB95" s="210"/>
      <c r="AC95" s="210"/>
      <c r="AD95" s="210"/>
      <c r="AE95" s="210"/>
      <c r="AF95" s="210"/>
      <c r="AG95" s="210" t="s">
        <v>327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5">
      <c r="A96" s="217"/>
      <c r="B96" s="218"/>
      <c r="C96" s="266" t="s">
        <v>1678</v>
      </c>
      <c r="D96" s="263"/>
      <c r="E96" s="263"/>
      <c r="F96" s="263"/>
      <c r="G96" s="263"/>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467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33" x14ac:dyDescent="0.25">
      <c r="A97" s="3"/>
      <c r="B97" s="4"/>
      <c r="C97" s="254"/>
      <c r="D97" s="6"/>
      <c r="E97" s="3"/>
      <c r="F97" s="3"/>
      <c r="G97" s="3"/>
      <c r="H97" s="3"/>
      <c r="I97" s="3"/>
      <c r="J97" s="3"/>
      <c r="K97" s="3"/>
      <c r="L97" s="3"/>
      <c r="M97" s="3"/>
      <c r="N97" s="3"/>
      <c r="O97" s="3"/>
      <c r="P97" s="3"/>
      <c r="Q97" s="3"/>
      <c r="R97" s="3"/>
      <c r="S97" s="3"/>
      <c r="T97" s="3"/>
      <c r="U97" s="3"/>
      <c r="V97" s="3"/>
      <c r="W97" s="3"/>
      <c r="X97" s="3"/>
      <c r="Y97" s="3"/>
      <c r="AE97">
        <v>12</v>
      </c>
      <c r="AF97">
        <v>21</v>
      </c>
      <c r="AG97" t="s">
        <v>273</v>
      </c>
    </row>
    <row r="98" spans="1:33" x14ac:dyDescent="0.25">
      <c r="A98" s="213"/>
      <c r="B98" s="214" t="s">
        <v>29</v>
      </c>
      <c r="C98" s="255"/>
      <c r="D98" s="215"/>
      <c r="E98" s="216"/>
      <c r="F98" s="216"/>
      <c r="G98" s="231">
        <f>G8+G59+G78+G94</f>
        <v>0</v>
      </c>
      <c r="H98" s="3"/>
      <c r="I98" s="3"/>
      <c r="J98" s="3"/>
      <c r="K98" s="3"/>
      <c r="L98" s="3"/>
      <c r="M98" s="3"/>
      <c r="N98" s="3"/>
      <c r="O98" s="3"/>
      <c r="P98" s="3"/>
      <c r="Q98" s="3"/>
      <c r="R98" s="3"/>
      <c r="S98" s="3"/>
      <c r="T98" s="3"/>
      <c r="U98" s="3"/>
      <c r="V98" s="3"/>
      <c r="W98" s="3"/>
      <c r="X98" s="3"/>
      <c r="Y98" s="3"/>
      <c r="AE98">
        <f>SUMIF(L7:L96,AE97,G7:G96)</f>
        <v>0</v>
      </c>
      <c r="AF98">
        <f>SUMIF(L7:L96,AF97,G7:G96)</f>
        <v>0</v>
      </c>
      <c r="AG98" t="s">
        <v>379</v>
      </c>
    </row>
    <row r="99" spans="1:33" x14ac:dyDescent="0.25">
      <c r="C99" s="256"/>
      <c r="D99" s="10"/>
      <c r="AG99" t="s">
        <v>386</v>
      </c>
    </row>
    <row r="100" spans="1:33" x14ac:dyDescent="0.25">
      <c r="D100" s="10"/>
    </row>
    <row r="101" spans="1:33" x14ac:dyDescent="0.25">
      <c r="D101" s="10"/>
    </row>
    <row r="102" spans="1:33" x14ac:dyDescent="0.25">
      <c r="D102" s="10"/>
    </row>
    <row r="103" spans="1:33" x14ac:dyDescent="0.25">
      <c r="D103" s="10"/>
    </row>
    <row r="104" spans="1:33" x14ac:dyDescent="0.25">
      <c r="D104" s="10"/>
    </row>
    <row r="105" spans="1:33" x14ac:dyDescent="0.25">
      <c r="D105" s="10"/>
    </row>
    <row r="106" spans="1:33" x14ac:dyDescent="0.25">
      <c r="D106" s="10"/>
    </row>
    <row r="107" spans="1:33" x14ac:dyDescent="0.25">
      <c r="D107" s="10"/>
    </row>
    <row r="108" spans="1:33" x14ac:dyDescent="0.25">
      <c r="D108" s="10"/>
    </row>
    <row r="109" spans="1:33" x14ac:dyDescent="0.25">
      <c r="D109" s="10"/>
    </row>
    <row r="110" spans="1:33" x14ac:dyDescent="0.25">
      <c r="D110" s="10"/>
    </row>
    <row r="111" spans="1:33" x14ac:dyDescent="0.25">
      <c r="D111" s="10"/>
    </row>
    <row r="112" spans="1:33"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7s37hxU/rjTFB402EPoJ4hoIO6T3JUtkDyezdOLwAuJdgYHEn6LajRBNKK36qRuyp2bg+ayAP3bGE+Tg1UI+Q==" saltValue="bF928DWGksvMd2taB8Rc2w==" spinCount="100000" sheet="1" formatRows="0"/>
  <mergeCells count="34">
    <mergeCell ref="C83:G83"/>
    <mergeCell ref="C86:G86"/>
    <mergeCell ref="C92:G92"/>
    <mergeCell ref="C96:G96"/>
    <mergeCell ref="C63:G63"/>
    <mergeCell ref="C66:G66"/>
    <mergeCell ref="C69:G69"/>
    <mergeCell ref="C71:G71"/>
    <mergeCell ref="C74:G74"/>
    <mergeCell ref="C80:G80"/>
    <mergeCell ref="C39:G39"/>
    <mergeCell ref="C40:G40"/>
    <mergeCell ref="C41:G41"/>
    <mergeCell ref="C46:G46"/>
    <mergeCell ref="C49:G49"/>
    <mergeCell ref="C57:G57"/>
    <mergeCell ref="C33:G33"/>
    <mergeCell ref="C34:G34"/>
    <mergeCell ref="C35:G35"/>
    <mergeCell ref="C36:G36"/>
    <mergeCell ref="C37:G37"/>
    <mergeCell ref="C38:G38"/>
    <mergeCell ref="C27:G27"/>
    <mergeCell ref="C28:G28"/>
    <mergeCell ref="C29:G29"/>
    <mergeCell ref="C30:G30"/>
    <mergeCell ref="C31:G31"/>
    <mergeCell ref="C32:G32"/>
    <mergeCell ref="A1:G1"/>
    <mergeCell ref="C2:G2"/>
    <mergeCell ref="C3:G3"/>
    <mergeCell ref="C4:G4"/>
    <mergeCell ref="C13:G13"/>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27302-5736-4235-9B2C-3B387895BF62}">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69</v>
      </c>
      <c r="C3" s="199" t="s">
        <v>70</v>
      </c>
      <c r="D3" s="197"/>
      <c r="E3" s="197"/>
      <c r="F3" s="197"/>
      <c r="G3" s="198"/>
      <c r="AC3" s="174" t="s">
        <v>262</v>
      </c>
      <c r="AG3" t="s">
        <v>263</v>
      </c>
    </row>
    <row r="4" spans="1:60" ht="25.05" customHeight="1" x14ac:dyDescent="0.25">
      <c r="A4" s="200" t="s">
        <v>9</v>
      </c>
      <c r="B4" s="201" t="s">
        <v>71</v>
      </c>
      <c r="C4" s="202" t="s">
        <v>70</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SUMIF(AG9:AG46,"&lt;&gt;NOR",G9:G46)</f>
        <v>0</v>
      </c>
      <c r="H8" s="229"/>
      <c r="I8" s="229">
        <f>SUM(I9:I46)</f>
        <v>0</v>
      </c>
      <c r="J8" s="229"/>
      <c r="K8" s="229">
        <f>SUM(K9:K46)</f>
        <v>0</v>
      </c>
      <c r="L8" s="229"/>
      <c r="M8" s="229">
        <f>SUM(M9:M46)</f>
        <v>0</v>
      </c>
      <c r="N8" s="228"/>
      <c r="O8" s="228">
        <f>SUM(O9:O46)</f>
        <v>1189.5899999999999</v>
      </c>
      <c r="P8" s="228"/>
      <c r="Q8" s="228">
        <f>SUM(Q9:Q46)</f>
        <v>0</v>
      </c>
      <c r="R8" s="229"/>
      <c r="S8" s="229"/>
      <c r="T8" s="230"/>
      <c r="U8" s="224"/>
      <c r="V8" s="224">
        <f>SUM(V9:V46)</f>
        <v>448.19</v>
      </c>
      <c r="W8" s="224"/>
      <c r="X8" s="224"/>
      <c r="Y8" s="224"/>
      <c r="AG8" t="s">
        <v>288</v>
      </c>
    </row>
    <row r="9" spans="1:60" outlineLevel="1" x14ac:dyDescent="0.25">
      <c r="A9" s="232">
        <v>1</v>
      </c>
      <c r="B9" s="233" t="s">
        <v>1679</v>
      </c>
      <c r="C9" s="250" t="s">
        <v>1680</v>
      </c>
      <c r="D9" s="234" t="s">
        <v>452</v>
      </c>
      <c r="E9" s="235">
        <v>294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1.34E-2</v>
      </c>
      <c r="V9" s="220">
        <f>ROUND(E9*U9,2)</f>
        <v>3.94</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6" t="s">
        <v>1682</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5">
      <c r="A11" s="217"/>
      <c r="B11" s="218"/>
      <c r="C11" s="265" t="s">
        <v>1683</v>
      </c>
      <c r="D11" s="257"/>
      <c r="E11" s="258">
        <v>294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1684</v>
      </c>
      <c r="C12" s="250" t="s">
        <v>1685</v>
      </c>
      <c r="D12" s="234" t="s">
        <v>452</v>
      </c>
      <c r="E12" s="235">
        <v>424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0.29399999999999998</v>
      </c>
      <c r="V12" s="220">
        <f>ROUND(E12*U12,2)</f>
        <v>124.66</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6" t="s">
        <v>1686</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52" t="s">
        <v>1687</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5" t="s">
        <v>1688</v>
      </c>
      <c r="D15" s="257"/>
      <c r="E15" s="258">
        <v>424</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3</v>
      </c>
      <c r="B16" s="233" t="s">
        <v>1689</v>
      </c>
      <c r="C16" s="250" t="s">
        <v>1690</v>
      </c>
      <c r="D16" s="234" t="s">
        <v>452</v>
      </c>
      <c r="E16" s="235">
        <v>294</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t="s">
        <v>1681</v>
      </c>
      <c r="S16" s="237" t="s">
        <v>292</v>
      </c>
      <c r="T16" s="238" t="s">
        <v>439</v>
      </c>
      <c r="U16" s="220">
        <v>1.0999999999999999E-2</v>
      </c>
      <c r="V16" s="220">
        <f>ROUND(E16*U16,2)</f>
        <v>3.23</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6" t="s">
        <v>1691</v>
      </c>
      <c r="D17" s="263"/>
      <c r="E17" s="263"/>
      <c r="F17" s="263"/>
      <c r="G17" s="263"/>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467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5" t="s">
        <v>1692</v>
      </c>
      <c r="D18" s="257"/>
      <c r="E18" s="258">
        <v>294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4</v>
      </c>
      <c r="B19" s="233" t="s">
        <v>1693</v>
      </c>
      <c r="C19" s="250" t="s">
        <v>1694</v>
      </c>
      <c r="D19" s="234" t="s">
        <v>452</v>
      </c>
      <c r="E19" s="235">
        <v>424</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t="s">
        <v>1681</v>
      </c>
      <c r="S19" s="237" t="s">
        <v>292</v>
      </c>
      <c r="T19" s="238" t="s">
        <v>439</v>
      </c>
      <c r="U19" s="220">
        <v>1.0999999999999999E-2</v>
      </c>
      <c r="V19" s="220">
        <f>ROUND(E19*U19,2)</f>
        <v>4.66</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6" t="s">
        <v>1691</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467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5" t="s">
        <v>1695</v>
      </c>
      <c r="D21" s="257"/>
      <c r="E21" s="258">
        <v>424</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395</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0.399999999999999" outlineLevel="1" x14ac:dyDescent="0.25">
      <c r="A22" s="232">
        <v>5</v>
      </c>
      <c r="B22" s="233" t="s">
        <v>1696</v>
      </c>
      <c r="C22" s="250" t="s">
        <v>1697</v>
      </c>
      <c r="D22" s="234" t="s">
        <v>452</v>
      </c>
      <c r="E22" s="235">
        <v>4240</v>
      </c>
      <c r="F22" s="236"/>
      <c r="G22" s="237">
        <f>ROUND(E22*F22,2)</f>
        <v>0</v>
      </c>
      <c r="H22" s="236"/>
      <c r="I22" s="237">
        <f>ROUND(E22*H22,2)</f>
        <v>0</v>
      </c>
      <c r="J22" s="236"/>
      <c r="K22" s="237">
        <f>ROUND(E22*J22,2)</f>
        <v>0</v>
      </c>
      <c r="L22" s="237">
        <v>12</v>
      </c>
      <c r="M22" s="237">
        <f>G22*(1+L22/100)</f>
        <v>0</v>
      </c>
      <c r="N22" s="235">
        <v>0</v>
      </c>
      <c r="O22" s="235">
        <f>ROUND(E22*N22,2)</f>
        <v>0</v>
      </c>
      <c r="P22" s="235">
        <v>0</v>
      </c>
      <c r="Q22" s="235">
        <f>ROUND(E22*P22,2)</f>
        <v>0</v>
      </c>
      <c r="R22" s="237" t="s">
        <v>1681</v>
      </c>
      <c r="S22" s="237" t="s">
        <v>292</v>
      </c>
      <c r="T22" s="238" t="s">
        <v>439</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5">
      <c r="A23" s="217"/>
      <c r="B23" s="218"/>
      <c r="C23" s="266" t="s">
        <v>1691</v>
      </c>
      <c r="D23" s="263"/>
      <c r="E23" s="263"/>
      <c r="F23" s="263"/>
      <c r="G23" s="26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467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65" t="s">
        <v>1698</v>
      </c>
      <c r="D24" s="257"/>
      <c r="E24" s="258">
        <v>4240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395</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0.399999999999999" outlineLevel="1" x14ac:dyDescent="0.25">
      <c r="A25" s="232">
        <v>6</v>
      </c>
      <c r="B25" s="233" t="s">
        <v>1699</v>
      </c>
      <c r="C25" s="250" t="s">
        <v>1700</v>
      </c>
      <c r="D25" s="234" t="s">
        <v>452</v>
      </c>
      <c r="E25" s="235">
        <v>718</v>
      </c>
      <c r="F25" s="236"/>
      <c r="G25" s="237">
        <f>ROUND(E25*F25,2)</f>
        <v>0</v>
      </c>
      <c r="H25" s="236"/>
      <c r="I25" s="237">
        <f>ROUND(E25*H25,2)</f>
        <v>0</v>
      </c>
      <c r="J25" s="236"/>
      <c r="K25" s="237">
        <f>ROUND(E25*J25,2)</f>
        <v>0</v>
      </c>
      <c r="L25" s="237">
        <v>12</v>
      </c>
      <c r="M25" s="237">
        <f>G25*(1+L25/100)</f>
        <v>0</v>
      </c>
      <c r="N25" s="235">
        <v>0</v>
      </c>
      <c r="O25" s="235">
        <f>ROUND(E25*N25,2)</f>
        <v>0</v>
      </c>
      <c r="P25" s="235">
        <v>0</v>
      </c>
      <c r="Q25" s="235">
        <f>ROUND(E25*P25,2)</f>
        <v>0</v>
      </c>
      <c r="R25" s="237" t="s">
        <v>1681</v>
      </c>
      <c r="S25" s="237" t="s">
        <v>292</v>
      </c>
      <c r="T25" s="238" t="s">
        <v>439</v>
      </c>
      <c r="U25" s="220">
        <v>8.9999999999999993E-3</v>
      </c>
      <c r="V25" s="220">
        <f>ROUND(E25*U25,2)</f>
        <v>6.46</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5" t="s">
        <v>1701</v>
      </c>
      <c r="D26" s="257"/>
      <c r="E26" s="258">
        <v>294</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1702</v>
      </c>
      <c r="D27" s="257"/>
      <c r="E27" s="258">
        <v>424</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7</v>
      </c>
      <c r="B28" s="233" t="s">
        <v>1703</v>
      </c>
      <c r="C28" s="250" t="s">
        <v>1704</v>
      </c>
      <c r="D28" s="234" t="s">
        <v>452</v>
      </c>
      <c r="E28" s="235">
        <v>480</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t="s">
        <v>1681</v>
      </c>
      <c r="S28" s="237" t="s">
        <v>292</v>
      </c>
      <c r="T28" s="238" t="s">
        <v>439</v>
      </c>
      <c r="U28" s="220">
        <v>0.20200000000000001</v>
      </c>
      <c r="V28" s="220">
        <f>ROUND(E28*U28,2)</f>
        <v>96.96</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5">
      <c r="A29" s="217"/>
      <c r="B29" s="218"/>
      <c r="C29" s="266" t="s">
        <v>1705</v>
      </c>
      <c r="D29" s="263"/>
      <c r="E29" s="263"/>
      <c r="F29" s="263"/>
      <c r="G29" s="263"/>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467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5" t="s">
        <v>1706</v>
      </c>
      <c r="D30" s="257"/>
      <c r="E30" s="258">
        <v>480</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395</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0.399999999999999" outlineLevel="1" x14ac:dyDescent="0.25">
      <c r="A31" s="232">
        <v>8</v>
      </c>
      <c r="B31" s="233" t="s">
        <v>1707</v>
      </c>
      <c r="C31" s="250" t="s">
        <v>1708</v>
      </c>
      <c r="D31" s="234" t="s">
        <v>452</v>
      </c>
      <c r="E31" s="235">
        <v>168.58600000000001</v>
      </c>
      <c r="F31" s="236"/>
      <c r="G31" s="237">
        <f>ROUND(E31*F31,2)</f>
        <v>0</v>
      </c>
      <c r="H31" s="236"/>
      <c r="I31" s="237">
        <f>ROUND(E31*H31,2)</f>
        <v>0</v>
      </c>
      <c r="J31" s="236"/>
      <c r="K31" s="237">
        <f>ROUND(E31*J31,2)</f>
        <v>0</v>
      </c>
      <c r="L31" s="237">
        <v>12</v>
      </c>
      <c r="M31" s="237">
        <f>G31*(1+L31/100)</f>
        <v>0</v>
      </c>
      <c r="N31" s="235">
        <v>0</v>
      </c>
      <c r="O31" s="235">
        <f>ROUND(E31*N31,2)</f>
        <v>0</v>
      </c>
      <c r="P31" s="235">
        <v>0</v>
      </c>
      <c r="Q31" s="235">
        <f>ROUND(E31*P31,2)</f>
        <v>0</v>
      </c>
      <c r="R31" s="237" t="s">
        <v>1681</v>
      </c>
      <c r="S31" s="237" t="s">
        <v>292</v>
      </c>
      <c r="T31" s="238" t="s">
        <v>439</v>
      </c>
      <c r="U31" s="220">
        <v>1.1499999999999999</v>
      </c>
      <c r="V31" s="220">
        <f>ROUND(E31*U31,2)</f>
        <v>193.87</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6" t="s">
        <v>1705</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467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1709</v>
      </c>
      <c r="D33" s="257"/>
      <c r="E33" s="258">
        <v>7.66</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65" t="s">
        <v>1710</v>
      </c>
      <c r="D34" s="257"/>
      <c r="E34" s="258">
        <v>30.65</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395</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5" t="s">
        <v>1711</v>
      </c>
      <c r="D35" s="257"/>
      <c r="E35" s="258">
        <v>130.27000000000001</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9</v>
      </c>
      <c r="B36" s="233" t="s">
        <v>1712</v>
      </c>
      <c r="C36" s="250" t="s">
        <v>1713</v>
      </c>
      <c r="D36" s="234" t="s">
        <v>465</v>
      </c>
      <c r="E36" s="235">
        <v>805.6</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t="s">
        <v>1681</v>
      </c>
      <c r="S36" s="237" t="s">
        <v>292</v>
      </c>
      <c r="T36" s="238" t="s">
        <v>439</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5">
      <c r="A37" s="217"/>
      <c r="B37" s="218"/>
      <c r="C37" s="265" t="s">
        <v>1714</v>
      </c>
      <c r="D37" s="257"/>
      <c r="E37" s="258">
        <v>805.6</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32">
        <v>10</v>
      </c>
      <c r="B38" s="233" t="s">
        <v>1580</v>
      </c>
      <c r="C38" s="250" t="s">
        <v>1581</v>
      </c>
      <c r="D38" s="234" t="s">
        <v>407</v>
      </c>
      <c r="E38" s="235">
        <v>153.26</v>
      </c>
      <c r="F38" s="236"/>
      <c r="G38" s="237">
        <f>ROUND(E38*F38,2)</f>
        <v>0</v>
      </c>
      <c r="H38" s="236"/>
      <c r="I38" s="237">
        <f>ROUND(E38*H38,2)</f>
        <v>0</v>
      </c>
      <c r="J38" s="236"/>
      <c r="K38" s="237">
        <f>ROUND(E38*J38,2)</f>
        <v>0</v>
      </c>
      <c r="L38" s="237">
        <v>12</v>
      </c>
      <c r="M38" s="237">
        <f>G38*(1+L38/100)</f>
        <v>0</v>
      </c>
      <c r="N38" s="235">
        <v>5.0000000000000001E-4</v>
      </c>
      <c r="O38" s="235">
        <f>ROUND(E38*N38,2)</f>
        <v>0.08</v>
      </c>
      <c r="P38" s="235">
        <v>0</v>
      </c>
      <c r="Q38" s="235">
        <f>ROUND(E38*P38,2)</f>
        <v>0</v>
      </c>
      <c r="R38" s="237" t="s">
        <v>642</v>
      </c>
      <c r="S38" s="237" t="s">
        <v>292</v>
      </c>
      <c r="T38" s="238" t="s">
        <v>439</v>
      </c>
      <c r="U38" s="220">
        <v>9.4E-2</v>
      </c>
      <c r="V38" s="220">
        <f>ROUND(E38*U38,2)</f>
        <v>14.41</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5">
      <c r="A39" s="217"/>
      <c r="B39" s="218"/>
      <c r="C39" s="265" t="s">
        <v>1715</v>
      </c>
      <c r="D39" s="257"/>
      <c r="E39" s="258">
        <v>153.26</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32">
        <v>11</v>
      </c>
      <c r="B40" s="233" t="s">
        <v>1716</v>
      </c>
      <c r="C40" s="250" t="s">
        <v>1717</v>
      </c>
      <c r="D40" s="234" t="s">
        <v>465</v>
      </c>
      <c r="E40" s="235">
        <v>1119.2370100000001</v>
      </c>
      <c r="F40" s="236"/>
      <c r="G40" s="237">
        <f>ROUND(E40*F40,2)</f>
        <v>0</v>
      </c>
      <c r="H40" s="236"/>
      <c r="I40" s="237">
        <f>ROUND(E40*H40,2)</f>
        <v>0</v>
      </c>
      <c r="J40" s="236"/>
      <c r="K40" s="237">
        <f>ROUND(E40*J40,2)</f>
        <v>0</v>
      </c>
      <c r="L40" s="237">
        <v>12</v>
      </c>
      <c r="M40" s="237">
        <f>G40*(1+L40/100)</f>
        <v>0</v>
      </c>
      <c r="N40" s="235">
        <v>1</v>
      </c>
      <c r="O40" s="235">
        <f>ROUND(E40*N40,2)</f>
        <v>1119.24</v>
      </c>
      <c r="P40" s="235">
        <v>0</v>
      </c>
      <c r="Q40" s="235">
        <f>ROUND(E40*P40,2)</f>
        <v>0</v>
      </c>
      <c r="R40" s="237" t="s">
        <v>606</v>
      </c>
      <c r="S40" s="237" t="s">
        <v>292</v>
      </c>
      <c r="T40" s="238" t="s">
        <v>439</v>
      </c>
      <c r="U40" s="220">
        <v>0</v>
      </c>
      <c r="V40" s="220">
        <f>ROUND(E40*U40,2)</f>
        <v>0</v>
      </c>
      <c r="W40" s="220"/>
      <c r="X40" s="220" t="s">
        <v>607</v>
      </c>
      <c r="Y40" s="220" t="s">
        <v>295</v>
      </c>
      <c r="Z40" s="210"/>
      <c r="AA40" s="210"/>
      <c r="AB40" s="210"/>
      <c r="AC40" s="210"/>
      <c r="AD40" s="210"/>
      <c r="AE40" s="210"/>
      <c r="AF40" s="210"/>
      <c r="AG40" s="210" t="s">
        <v>608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5">
      <c r="A41" s="217"/>
      <c r="B41" s="218"/>
      <c r="C41" s="265" t="s">
        <v>1718</v>
      </c>
      <c r="D41" s="257"/>
      <c r="E41" s="258">
        <v>880.32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1719</v>
      </c>
      <c r="D42" s="257"/>
      <c r="E42" s="258">
        <v>238.92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12</v>
      </c>
      <c r="B43" s="233" t="s">
        <v>1720</v>
      </c>
      <c r="C43" s="250" t="s">
        <v>1721</v>
      </c>
      <c r="D43" s="234" t="s">
        <v>465</v>
      </c>
      <c r="E43" s="235">
        <v>14.053940000000001</v>
      </c>
      <c r="F43" s="236"/>
      <c r="G43" s="237">
        <f>ROUND(E43*F43,2)</f>
        <v>0</v>
      </c>
      <c r="H43" s="236"/>
      <c r="I43" s="237">
        <f>ROUND(E43*H43,2)</f>
        <v>0</v>
      </c>
      <c r="J43" s="236"/>
      <c r="K43" s="237">
        <f>ROUND(E43*J43,2)</f>
        <v>0</v>
      </c>
      <c r="L43" s="237">
        <v>12</v>
      </c>
      <c r="M43" s="237">
        <f>G43*(1+L43/100)</f>
        <v>0</v>
      </c>
      <c r="N43" s="235">
        <v>1</v>
      </c>
      <c r="O43" s="235">
        <f>ROUND(E43*N43,2)</f>
        <v>14.05</v>
      </c>
      <c r="P43" s="235">
        <v>0</v>
      </c>
      <c r="Q43" s="235">
        <f>ROUND(E43*P43,2)</f>
        <v>0</v>
      </c>
      <c r="R43" s="237" t="s">
        <v>606</v>
      </c>
      <c r="S43" s="237" t="s">
        <v>292</v>
      </c>
      <c r="T43" s="238" t="s">
        <v>439</v>
      </c>
      <c r="U43" s="220">
        <v>0</v>
      </c>
      <c r="V43" s="220">
        <f>ROUND(E43*U43,2)</f>
        <v>0</v>
      </c>
      <c r="W43" s="220"/>
      <c r="X43" s="220" t="s">
        <v>607</v>
      </c>
      <c r="Y43" s="220" t="s">
        <v>295</v>
      </c>
      <c r="Z43" s="210"/>
      <c r="AA43" s="210"/>
      <c r="AB43" s="210"/>
      <c r="AC43" s="210"/>
      <c r="AD43" s="210"/>
      <c r="AE43" s="210"/>
      <c r="AF43" s="210"/>
      <c r="AG43" s="210" t="s">
        <v>608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1722</v>
      </c>
      <c r="D44" s="257"/>
      <c r="E44" s="258">
        <v>14.05</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13</v>
      </c>
      <c r="B45" s="233" t="s">
        <v>1723</v>
      </c>
      <c r="C45" s="250" t="s">
        <v>1724</v>
      </c>
      <c r="D45" s="234" t="s">
        <v>465</v>
      </c>
      <c r="E45" s="235">
        <v>56.215769999999999</v>
      </c>
      <c r="F45" s="236"/>
      <c r="G45" s="237">
        <f>ROUND(E45*F45,2)</f>
        <v>0</v>
      </c>
      <c r="H45" s="236"/>
      <c r="I45" s="237">
        <f>ROUND(E45*H45,2)</f>
        <v>0</v>
      </c>
      <c r="J45" s="236"/>
      <c r="K45" s="237">
        <f>ROUND(E45*J45,2)</f>
        <v>0</v>
      </c>
      <c r="L45" s="237">
        <v>12</v>
      </c>
      <c r="M45" s="237">
        <f>G45*(1+L45/100)</f>
        <v>0</v>
      </c>
      <c r="N45" s="235">
        <v>1</v>
      </c>
      <c r="O45" s="235">
        <f>ROUND(E45*N45,2)</f>
        <v>56.22</v>
      </c>
      <c r="P45" s="235">
        <v>0</v>
      </c>
      <c r="Q45" s="235">
        <f>ROUND(E45*P45,2)</f>
        <v>0</v>
      </c>
      <c r="R45" s="237" t="s">
        <v>606</v>
      </c>
      <c r="S45" s="237" t="s">
        <v>292</v>
      </c>
      <c r="T45" s="238" t="s">
        <v>439</v>
      </c>
      <c r="U45" s="220">
        <v>0</v>
      </c>
      <c r="V45" s="220">
        <f>ROUND(E45*U45,2)</f>
        <v>0</v>
      </c>
      <c r="W45" s="220"/>
      <c r="X45" s="220" t="s">
        <v>607</v>
      </c>
      <c r="Y45" s="220" t="s">
        <v>295</v>
      </c>
      <c r="Z45" s="210"/>
      <c r="AA45" s="210"/>
      <c r="AB45" s="210"/>
      <c r="AC45" s="210"/>
      <c r="AD45" s="210"/>
      <c r="AE45" s="210"/>
      <c r="AF45" s="210"/>
      <c r="AG45" s="210" t="s">
        <v>608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5" t="s">
        <v>1725</v>
      </c>
      <c r="D46" s="257"/>
      <c r="E46" s="258">
        <v>56.22</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x14ac:dyDescent="0.25">
      <c r="A47" s="225" t="s">
        <v>287</v>
      </c>
      <c r="B47" s="226" t="s">
        <v>153</v>
      </c>
      <c r="C47" s="249" t="s">
        <v>154</v>
      </c>
      <c r="D47" s="227"/>
      <c r="E47" s="228"/>
      <c r="F47" s="229"/>
      <c r="G47" s="229">
        <f>SUMIF(AG48:AG120,"&lt;&gt;NOR",G48:G120)</f>
        <v>0</v>
      </c>
      <c r="H47" s="229"/>
      <c r="I47" s="229">
        <f>SUM(I48:I120)</f>
        <v>0</v>
      </c>
      <c r="J47" s="229"/>
      <c r="K47" s="229">
        <f>SUM(K48:K120)</f>
        <v>0</v>
      </c>
      <c r="L47" s="229"/>
      <c r="M47" s="229">
        <f>SUM(M48:M120)</f>
        <v>0</v>
      </c>
      <c r="N47" s="228"/>
      <c r="O47" s="228">
        <f>SUM(O48:O120)</f>
        <v>923.71</v>
      </c>
      <c r="P47" s="228"/>
      <c r="Q47" s="228">
        <f>SUM(Q48:Q120)</f>
        <v>0</v>
      </c>
      <c r="R47" s="229"/>
      <c r="S47" s="229"/>
      <c r="T47" s="230"/>
      <c r="U47" s="224"/>
      <c r="V47" s="224">
        <f>SUM(V48:V120)</f>
        <v>829.65</v>
      </c>
      <c r="W47" s="224"/>
      <c r="X47" s="224"/>
      <c r="Y47" s="224"/>
      <c r="AG47" t="s">
        <v>288</v>
      </c>
    </row>
    <row r="48" spans="1:60" outlineLevel="1" x14ac:dyDescent="0.25">
      <c r="A48" s="232">
        <v>14</v>
      </c>
      <c r="B48" s="233" t="s">
        <v>1726</v>
      </c>
      <c r="C48" s="250" t="s">
        <v>1727</v>
      </c>
      <c r="D48" s="234" t="s">
        <v>452</v>
      </c>
      <c r="E48" s="235">
        <v>57.3429</v>
      </c>
      <c r="F48" s="236"/>
      <c r="G48" s="237">
        <f>ROUND(E48*F48,2)</f>
        <v>0</v>
      </c>
      <c r="H48" s="236"/>
      <c r="I48" s="237">
        <f>ROUND(E48*H48,2)</f>
        <v>0</v>
      </c>
      <c r="J48" s="236"/>
      <c r="K48" s="237">
        <f>ROUND(E48*J48,2)</f>
        <v>0</v>
      </c>
      <c r="L48" s="237">
        <v>12</v>
      </c>
      <c r="M48" s="237">
        <f>G48*(1+L48/100)</f>
        <v>0</v>
      </c>
      <c r="N48" s="235">
        <v>2.5249999999999999</v>
      </c>
      <c r="O48" s="235">
        <f>ROUND(E48*N48,2)</f>
        <v>144.79</v>
      </c>
      <c r="P48" s="235">
        <v>0</v>
      </c>
      <c r="Q48" s="235">
        <f>ROUND(E48*P48,2)</f>
        <v>0</v>
      </c>
      <c r="R48" s="237" t="s">
        <v>438</v>
      </c>
      <c r="S48" s="237" t="s">
        <v>292</v>
      </c>
      <c r="T48" s="238" t="s">
        <v>439</v>
      </c>
      <c r="U48" s="220">
        <v>0.48</v>
      </c>
      <c r="V48" s="220">
        <f>ROUND(E48*U48,2)</f>
        <v>27.52</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6" t="s">
        <v>1728</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52" t="s">
        <v>488</v>
      </c>
      <c r="D50" s="241"/>
      <c r="E50" s="241"/>
      <c r="F50" s="241"/>
      <c r="G50" s="241"/>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5">
      <c r="A51" s="217"/>
      <c r="B51" s="218"/>
      <c r="C51" s="267" t="s">
        <v>468</v>
      </c>
      <c r="D51" s="259"/>
      <c r="E51" s="260"/>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8" t="s">
        <v>1729</v>
      </c>
      <c r="D52" s="259"/>
      <c r="E52" s="260">
        <v>158.58000000000001</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2</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8" t="s">
        <v>1730</v>
      </c>
      <c r="D53" s="259"/>
      <c r="E53" s="260">
        <v>319.27</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2</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9" t="s">
        <v>473</v>
      </c>
      <c r="D54" s="261"/>
      <c r="E54" s="262"/>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3</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7" t="s">
        <v>474</v>
      </c>
      <c r="D55" s="259"/>
      <c r="E55" s="260"/>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5" t="s">
        <v>1731</v>
      </c>
      <c r="D56" s="257"/>
      <c r="E56" s="258">
        <v>57.34</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32">
        <v>15</v>
      </c>
      <c r="B57" s="233" t="s">
        <v>1732</v>
      </c>
      <c r="C57" s="250" t="s">
        <v>1733</v>
      </c>
      <c r="D57" s="234" t="s">
        <v>407</v>
      </c>
      <c r="E57" s="235">
        <v>53.174999999999997</v>
      </c>
      <c r="F57" s="236"/>
      <c r="G57" s="237">
        <f>ROUND(E57*F57,2)</f>
        <v>0</v>
      </c>
      <c r="H57" s="236"/>
      <c r="I57" s="237">
        <f>ROUND(E57*H57,2)</f>
        <v>0</v>
      </c>
      <c r="J57" s="236"/>
      <c r="K57" s="237">
        <f>ROUND(E57*J57,2)</f>
        <v>0</v>
      </c>
      <c r="L57" s="237">
        <v>12</v>
      </c>
      <c r="M57" s="237">
        <f>G57*(1+L57/100)</f>
        <v>0</v>
      </c>
      <c r="N57" s="235">
        <v>3.9199999999999999E-2</v>
      </c>
      <c r="O57" s="235">
        <f>ROUND(E57*N57,2)</f>
        <v>2.08</v>
      </c>
      <c r="P57" s="235">
        <v>0</v>
      </c>
      <c r="Q57" s="235">
        <f>ROUND(E57*P57,2)</f>
        <v>0</v>
      </c>
      <c r="R57" s="237" t="s">
        <v>438</v>
      </c>
      <c r="S57" s="237" t="s">
        <v>292</v>
      </c>
      <c r="T57" s="238" t="s">
        <v>439</v>
      </c>
      <c r="U57" s="220">
        <v>1.6</v>
      </c>
      <c r="V57" s="220">
        <f>ROUND(E57*U57,2)</f>
        <v>85.08</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1" outlineLevel="2" x14ac:dyDescent="0.25">
      <c r="A58" s="217"/>
      <c r="B58" s="218"/>
      <c r="C58" s="266" t="s">
        <v>1734</v>
      </c>
      <c r="D58" s="263"/>
      <c r="E58" s="263"/>
      <c r="F58" s="263"/>
      <c r="G58" s="263"/>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467</v>
      </c>
      <c r="AH58" s="210"/>
      <c r="AI58" s="210"/>
      <c r="AJ58" s="210"/>
      <c r="AK58" s="210"/>
      <c r="AL58" s="210"/>
      <c r="AM58" s="210"/>
      <c r="AN58" s="210"/>
      <c r="AO58" s="210"/>
      <c r="AP58" s="210"/>
      <c r="AQ58" s="210"/>
      <c r="AR58" s="210"/>
      <c r="AS58" s="210"/>
      <c r="AT58" s="210"/>
      <c r="AU58" s="210"/>
      <c r="AV58" s="210"/>
      <c r="AW58" s="210"/>
      <c r="AX58" s="210"/>
      <c r="AY58" s="210"/>
      <c r="AZ58" s="210"/>
      <c r="BA58" s="240" t="str">
        <f>C58</f>
        <v>svislé nebo šikmé (odkloněné) , půdorysně přímé nebo zalomené, stěn základových desek ve volných nebo zapažených jámách, rýhách, šachtách, včetně případných vzpěr,</v>
      </c>
      <c r="BB58" s="210"/>
      <c r="BC58" s="210"/>
      <c r="BD58" s="210"/>
      <c r="BE58" s="210"/>
      <c r="BF58" s="210"/>
      <c r="BG58" s="210"/>
      <c r="BH58" s="210"/>
    </row>
    <row r="59" spans="1:60" outlineLevel="2" x14ac:dyDescent="0.25">
      <c r="A59" s="217"/>
      <c r="B59" s="218"/>
      <c r="C59" s="252" t="s">
        <v>488</v>
      </c>
      <c r="D59" s="241"/>
      <c r="E59" s="241"/>
      <c r="F59" s="241"/>
      <c r="G59" s="241"/>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298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5">
      <c r="A60" s="217"/>
      <c r="B60" s="218"/>
      <c r="C60" s="265" t="s">
        <v>1735</v>
      </c>
      <c r="D60" s="257"/>
      <c r="E60" s="258">
        <v>53.17</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32">
        <v>16</v>
      </c>
      <c r="B61" s="233" t="s">
        <v>1736</v>
      </c>
      <c r="C61" s="250" t="s">
        <v>1737</v>
      </c>
      <c r="D61" s="234" t="s">
        <v>407</v>
      </c>
      <c r="E61" s="235">
        <v>53.174999999999997</v>
      </c>
      <c r="F61" s="236"/>
      <c r="G61" s="237">
        <f>ROUND(E61*F61,2)</f>
        <v>0</v>
      </c>
      <c r="H61" s="236"/>
      <c r="I61" s="237">
        <f>ROUND(E61*H61,2)</f>
        <v>0</v>
      </c>
      <c r="J61" s="236"/>
      <c r="K61" s="237">
        <f>ROUND(E61*J61,2)</f>
        <v>0</v>
      </c>
      <c r="L61" s="237">
        <v>12</v>
      </c>
      <c r="M61" s="237">
        <f>G61*(1+L61/100)</f>
        <v>0</v>
      </c>
      <c r="N61" s="235">
        <v>0</v>
      </c>
      <c r="O61" s="235">
        <f>ROUND(E61*N61,2)</f>
        <v>0</v>
      </c>
      <c r="P61" s="235">
        <v>0</v>
      </c>
      <c r="Q61" s="235">
        <f>ROUND(E61*P61,2)</f>
        <v>0</v>
      </c>
      <c r="R61" s="237" t="s">
        <v>438</v>
      </c>
      <c r="S61" s="237" t="s">
        <v>292</v>
      </c>
      <c r="T61" s="238" t="s">
        <v>439</v>
      </c>
      <c r="U61" s="220">
        <v>0.32</v>
      </c>
      <c r="V61" s="220">
        <f>ROUND(E61*U61,2)</f>
        <v>17.02</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1" outlineLevel="2" x14ac:dyDescent="0.25">
      <c r="A62" s="217"/>
      <c r="B62" s="218"/>
      <c r="C62" s="266" t="s">
        <v>1734</v>
      </c>
      <c r="D62" s="263"/>
      <c r="E62" s="263"/>
      <c r="F62" s="263"/>
      <c r="G62" s="263"/>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467</v>
      </c>
      <c r="AH62" s="210"/>
      <c r="AI62" s="210"/>
      <c r="AJ62" s="210"/>
      <c r="AK62" s="210"/>
      <c r="AL62" s="210"/>
      <c r="AM62" s="210"/>
      <c r="AN62" s="210"/>
      <c r="AO62" s="210"/>
      <c r="AP62" s="210"/>
      <c r="AQ62" s="210"/>
      <c r="AR62" s="210"/>
      <c r="AS62" s="210"/>
      <c r="AT62" s="210"/>
      <c r="AU62" s="210"/>
      <c r="AV62" s="210"/>
      <c r="AW62" s="210"/>
      <c r="AX62" s="210"/>
      <c r="AY62" s="210"/>
      <c r="AZ62" s="210"/>
      <c r="BA62" s="240" t="str">
        <f>C62</f>
        <v>svislé nebo šikmé (odkloněné) , půdorysně přímé nebo zalomené, stěn základových desek ve volných nebo zapažených jámách, rýhách, šachtách, včetně případných vzpěr,</v>
      </c>
      <c r="BB62" s="210"/>
      <c r="BC62" s="210"/>
      <c r="BD62" s="210"/>
      <c r="BE62" s="210"/>
      <c r="BF62" s="210"/>
      <c r="BG62" s="210"/>
      <c r="BH62" s="210"/>
    </row>
    <row r="63" spans="1:60" outlineLevel="1" x14ac:dyDescent="0.25">
      <c r="A63" s="232">
        <v>17</v>
      </c>
      <c r="B63" s="233" t="s">
        <v>1738</v>
      </c>
      <c r="C63" s="250" t="s">
        <v>1739</v>
      </c>
      <c r="D63" s="234" t="s">
        <v>465</v>
      </c>
      <c r="E63" s="235">
        <v>7.6361600000000003</v>
      </c>
      <c r="F63" s="236"/>
      <c r="G63" s="237">
        <f>ROUND(E63*F63,2)</f>
        <v>0</v>
      </c>
      <c r="H63" s="236"/>
      <c r="I63" s="237">
        <f>ROUND(E63*H63,2)</f>
        <v>0</v>
      </c>
      <c r="J63" s="236"/>
      <c r="K63" s="237">
        <f>ROUND(E63*J63,2)</f>
        <v>0</v>
      </c>
      <c r="L63" s="237">
        <v>12</v>
      </c>
      <c r="M63" s="237">
        <f>G63*(1+L63/100)</f>
        <v>0</v>
      </c>
      <c r="N63" s="235">
        <v>1.0543899999999999</v>
      </c>
      <c r="O63" s="235">
        <f>ROUND(E63*N63,2)</f>
        <v>8.0500000000000007</v>
      </c>
      <c r="P63" s="235">
        <v>0</v>
      </c>
      <c r="Q63" s="235">
        <f>ROUND(E63*P63,2)</f>
        <v>0</v>
      </c>
      <c r="R63" s="237" t="s">
        <v>438</v>
      </c>
      <c r="S63" s="237" t="s">
        <v>292</v>
      </c>
      <c r="T63" s="238" t="s">
        <v>439</v>
      </c>
      <c r="U63" s="220">
        <v>15.231</v>
      </c>
      <c r="V63" s="220">
        <f>ROUND(E63*U63,2)</f>
        <v>116.31</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6" t="s">
        <v>466</v>
      </c>
      <c r="D64" s="263"/>
      <c r="E64" s="263"/>
      <c r="F64" s="263"/>
      <c r="G64" s="263"/>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467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52" t="s">
        <v>488</v>
      </c>
      <c r="D65" s="241"/>
      <c r="E65" s="241"/>
      <c r="F65" s="241"/>
      <c r="G65" s="241"/>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67" t="s">
        <v>468</v>
      </c>
      <c r="D66" s="259"/>
      <c r="E66" s="260"/>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395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5">
      <c r="A67" s="217"/>
      <c r="B67" s="218"/>
      <c r="C67" s="268" t="s">
        <v>1729</v>
      </c>
      <c r="D67" s="259"/>
      <c r="E67" s="260">
        <v>158.58000000000001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2</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5">
      <c r="A68" s="217"/>
      <c r="B68" s="218"/>
      <c r="C68" s="268" t="s">
        <v>1730</v>
      </c>
      <c r="D68" s="259"/>
      <c r="E68" s="260">
        <v>319.27</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395</v>
      </c>
      <c r="AH68" s="210">
        <v>2</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5">
      <c r="A69" s="217"/>
      <c r="B69" s="218"/>
      <c r="C69" s="269" t="s">
        <v>473</v>
      </c>
      <c r="D69" s="261"/>
      <c r="E69" s="262"/>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3</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7" t="s">
        <v>474</v>
      </c>
      <c r="D70" s="259"/>
      <c r="E70" s="260"/>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1740</v>
      </c>
      <c r="D71" s="257"/>
      <c r="E71" s="258">
        <v>7.64</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32">
        <v>18</v>
      </c>
      <c r="B72" s="233" t="s">
        <v>1741</v>
      </c>
      <c r="C72" s="250" t="s">
        <v>1742</v>
      </c>
      <c r="D72" s="234" t="s">
        <v>407</v>
      </c>
      <c r="E72" s="235">
        <v>282.375</v>
      </c>
      <c r="F72" s="236"/>
      <c r="G72" s="237">
        <f>ROUND(E72*F72,2)</f>
        <v>0</v>
      </c>
      <c r="H72" s="236"/>
      <c r="I72" s="237">
        <f>ROUND(E72*H72,2)</f>
        <v>0</v>
      </c>
      <c r="J72" s="236"/>
      <c r="K72" s="237">
        <f>ROUND(E72*J72,2)</f>
        <v>0</v>
      </c>
      <c r="L72" s="237">
        <v>12</v>
      </c>
      <c r="M72" s="237">
        <f>G72*(1+L72/100)</f>
        <v>0</v>
      </c>
      <c r="N72" s="235">
        <v>0.74</v>
      </c>
      <c r="O72" s="235">
        <f>ROUND(E72*N72,2)</f>
        <v>208.96</v>
      </c>
      <c r="P72" s="235">
        <v>0</v>
      </c>
      <c r="Q72" s="235">
        <f>ROUND(E72*P72,2)</f>
        <v>0</v>
      </c>
      <c r="R72" s="237" t="s">
        <v>438</v>
      </c>
      <c r="S72" s="237" t="s">
        <v>292</v>
      </c>
      <c r="T72" s="238" t="s">
        <v>439</v>
      </c>
      <c r="U72" s="220">
        <v>1.1000000000000001</v>
      </c>
      <c r="V72" s="220">
        <f>ROUND(E72*U72,2)</f>
        <v>310.61</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6" t="s">
        <v>1743</v>
      </c>
      <c r="D73" s="263"/>
      <c r="E73" s="263"/>
      <c r="F73" s="263"/>
      <c r="G73" s="263"/>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467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5">
      <c r="A74" s="217"/>
      <c r="B74" s="218"/>
      <c r="C74" s="252" t="s">
        <v>488</v>
      </c>
      <c r="D74" s="241"/>
      <c r="E74" s="241"/>
      <c r="F74" s="241"/>
      <c r="G74" s="241"/>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1744</v>
      </c>
      <c r="D75" s="257"/>
      <c r="E75" s="258">
        <v>101.75</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5">
      <c r="A76" s="217"/>
      <c r="B76" s="218"/>
      <c r="C76" s="265" t="s">
        <v>1745</v>
      </c>
      <c r="D76" s="257"/>
      <c r="E76" s="258">
        <v>53.4</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1746</v>
      </c>
      <c r="D77" s="257"/>
      <c r="E77" s="258">
        <v>99.6</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5">
      <c r="A78" s="217"/>
      <c r="B78" s="218"/>
      <c r="C78" s="265" t="s">
        <v>1747</v>
      </c>
      <c r="D78" s="257"/>
      <c r="E78" s="258">
        <v>20.13</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5">
      <c r="A79" s="217"/>
      <c r="B79" s="218"/>
      <c r="C79" s="265" t="s">
        <v>1748</v>
      </c>
      <c r="D79" s="257"/>
      <c r="E79" s="258">
        <v>7.5</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5">
      <c r="A80" s="232">
        <v>19</v>
      </c>
      <c r="B80" s="233" t="s">
        <v>1749</v>
      </c>
      <c r="C80" s="250" t="s">
        <v>1750</v>
      </c>
      <c r="D80" s="234" t="s">
        <v>452</v>
      </c>
      <c r="E80" s="235">
        <v>216.62459000000001</v>
      </c>
      <c r="F80" s="236"/>
      <c r="G80" s="237">
        <f>ROUND(E80*F80,2)</f>
        <v>0</v>
      </c>
      <c r="H80" s="236"/>
      <c r="I80" s="237">
        <f>ROUND(E80*H80,2)</f>
        <v>0</v>
      </c>
      <c r="J80" s="236"/>
      <c r="K80" s="237">
        <f>ROUND(E80*J80,2)</f>
        <v>0</v>
      </c>
      <c r="L80" s="237">
        <v>12</v>
      </c>
      <c r="M80" s="237">
        <f>G80*(1+L80/100)</f>
        <v>0</v>
      </c>
      <c r="N80" s="235">
        <v>2.5249999999999999</v>
      </c>
      <c r="O80" s="235">
        <f>ROUND(E80*N80,2)</f>
        <v>546.98</v>
      </c>
      <c r="P80" s="235">
        <v>0</v>
      </c>
      <c r="Q80" s="235">
        <f>ROUND(E80*P80,2)</f>
        <v>0</v>
      </c>
      <c r="R80" s="237" t="s">
        <v>438</v>
      </c>
      <c r="S80" s="237" t="s">
        <v>292</v>
      </c>
      <c r="T80" s="238" t="s">
        <v>439</v>
      </c>
      <c r="U80" s="220">
        <v>0.48</v>
      </c>
      <c r="V80" s="220">
        <f>ROUND(E80*U80,2)</f>
        <v>103.98</v>
      </c>
      <c r="W80" s="220"/>
      <c r="X80" s="220" t="s">
        <v>326</v>
      </c>
      <c r="Y80" s="220" t="s">
        <v>295</v>
      </c>
      <c r="Z80" s="210"/>
      <c r="AA80" s="210"/>
      <c r="AB80" s="210"/>
      <c r="AC80" s="210"/>
      <c r="AD80" s="210"/>
      <c r="AE80" s="210"/>
      <c r="AF80" s="210"/>
      <c r="AG80" s="210" t="s">
        <v>327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5">
      <c r="A81" s="217"/>
      <c r="B81" s="218"/>
      <c r="C81" s="266" t="s">
        <v>1751</v>
      </c>
      <c r="D81" s="263"/>
      <c r="E81" s="263"/>
      <c r="F81" s="263"/>
      <c r="G81" s="263"/>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467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52" t="s">
        <v>488</v>
      </c>
      <c r="D82" s="241"/>
      <c r="E82" s="241"/>
      <c r="F82" s="241"/>
      <c r="G82" s="241"/>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298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5">
      <c r="A83" s="217"/>
      <c r="B83" s="218"/>
      <c r="C83" s="267" t="s">
        <v>468</v>
      </c>
      <c r="D83" s="259"/>
      <c r="E83" s="260"/>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8" t="s">
        <v>1752</v>
      </c>
      <c r="D84" s="259"/>
      <c r="E84" s="260">
        <v>3.8</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2</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8" t="s">
        <v>1753</v>
      </c>
      <c r="D85" s="259"/>
      <c r="E85" s="260">
        <v>17.559999999999999</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2</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8" t="s">
        <v>1754</v>
      </c>
      <c r="D86" s="259"/>
      <c r="E86" s="260">
        <v>4.88</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2</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5">
      <c r="A87" s="217"/>
      <c r="B87" s="218"/>
      <c r="C87" s="268" t="s">
        <v>1755</v>
      </c>
      <c r="D87" s="259"/>
      <c r="E87" s="260">
        <v>66.680000000000007</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395</v>
      </c>
      <c r="AH87" s="210">
        <v>2</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5">
      <c r="A88" s="217"/>
      <c r="B88" s="218"/>
      <c r="C88" s="268" t="s">
        <v>1756</v>
      </c>
      <c r="D88" s="259"/>
      <c r="E88" s="260">
        <v>13.07</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2</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5">
      <c r="A89" s="217"/>
      <c r="B89" s="218"/>
      <c r="C89" s="268" t="s">
        <v>1757</v>
      </c>
      <c r="D89" s="259"/>
      <c r="E89" s="260">
        <v>4.91</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2</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5">
      <c r="A90" s="217"/>
      <c r="B90" s="218"/>
      <c r="C90" s="268" t="s">
        <v>1758</v>
      </c>
      <c r="D90" s="259"/>
      <c r="E90" s="260">
        <v>2</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2</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5">
      <c r="A91" s="217"/>
      <c r="B91" s="218"/>
      <c r="C91" s="268" t="s">
        <v>1759</v>
      </c>
      <c r="D91" s="259"/>
      <c r="E91" s="260">
        <v>9</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2</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8" t="s">
        <v>1760</v>
      </c>
      <c r="D92" s="259"/>
      <c r="E92" s="260">
        <v>4.72</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8" t="s">
        <v>1761</v>
      </c>
      <c r="D93" s="259"/>
      <c r="E93" s="260">
        <v>13.07</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2</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8" t="s">
        <v>1762</v>
      </c>
      <c r="D94" s="259"/>
      <c r="E94" s="260">
        <v>14.07</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2</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8" t="s">
        <v>1763</v>
      </c>
      <c r="D95" s="259"/>
      <c r="E95" s="260">
        <v>13.95</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2</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5">
      <c r="A96" s="217"/>
      <c r="B96" s="218"/>
      <c r="C96" s="268" t="s">
        <v>1764</v>
      </c>
      <c r="D96" s="259"/>
      <c r="E96" s="260">
        <v>26.28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5">
      <c r="A97" s="217"/>
      <c r="B97" s="218"/>
      <c r="C97" s="268" t="s">
        <v>1765</v>
      </c>
      <c r="D97" s="259"/>
      <c r="E97" s="260">
        <v>18.88</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5">
      <c r="A98" s="217"/>
      <c r="B98" s="218"/>
      <c r="C98" s="268" t="s">
        <v>1766</v>
      </c>
      <c r="D98" s="259"/>
      <c r="E98" s="260">
        <v>29.38</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2</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5">
      <c r="A99" s="217"/>
      <c r="B99" s="218"/>
      <c r="C99" s="268" t="s">
        <v>1767</v>
      </c>
      <c r="D99" s="259"/>
      <c r="E99" s="260">
        <v>5.7</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2</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5">
      <c r="A100" s="217"/>
      <c r="B100" s="218"/>
      <c r="C100" s="268" t="s">
        <v>1768</v>
      </c>
      <c r="D100" s="259"/>
      <c r="E100" s="260">
        <v>6.8</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395</v>
      </c>
      <c r="AH100" s="210">
        <v>2</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5">
      <c r="A101" s="217"/>
      <c r="B101" s="218"/>
      <c r="C101" s="268" t="s">
        <v>1769</v>
      </c>
      <c r="D101" s="259"/>
      <c r="E101" s="260">
        <v>4.91</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395</v>
      </c>
      <c r="AH101" s="210">
        <v>2</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5">
      <c r="A102" s="217"/>
      <c r="B102" s="218"/>
      <c r="C102" s="268" t="s">
        <v>1770</v>
      </c>
      <c r="D102" s="259"/>
      <c r="E102" s="260">
        <v>5.24</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395</v>
      </c>
      <c r="AH102" s="210">
        <v>2</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5">
      <c r="A103" s="217"/>
      <c r="B103" s="218"/>
      <c r="C103" s="268" t="s">
        <v>1771</v>
      </c>
      <c r="D103" s="259"/>
      <c r="E103" s="260">
        <v>18.23</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2</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5">
      <c r="A104" s="217"/>
      <c r="B104" s="218"/>
      <c r="C104" s="268" t="s">
        <v>1772</v>
      </c>
      <c r="D104" s="259"/>
      <c r="E104" s="260">
        <v>17.690000000000001</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v>2</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8" t="s">
        <v>1773</v>
      </c>
      <c r="D105" s="259"/>
      <c r="E105" s="260">
        <v>25.08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2</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5">
      <c r="A106" s="217"/>
      <c r="B106" s="218"/>
      <c r="C106" s="268" t="s">
        <v>1774</v>
      </c>
      <c r="D106" s="259"/>
      <c r="E106" s="260">
        <v>6.5</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395</v>
      </c>
      <c r="AH106" s="210">
        <v>2</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5">
      <c r="A107" s="217"/>
      <c r="B107" s="218"/>
      <c r="C107" s="268" t="s">
        <v>1775</v>
      </c>
      <c r="D107" s="259"/>
      <c r="E107" s="260">
        <v>16.43</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395</v>
      </c>
      <c r="AH107" s="210">
        <v>2</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5">
      <c r="A108" s="217"/>
      <c r="B108" s="218"/>
      <c r="C108" s="269" t="s">
        <v>473</v>
      </c>
      <c r="D108" s="261"/>
      <c r="E108" s="262"/>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3</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7" t="s">
        <v>474</v>
      </c>
      <c r="D109" s="259"/>
      <c r="E109" s="260"/>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5" t="s">
        <v>1776</v>
      </c>
      <c r="D110" s="257"/>
      <c r="E110" s="258">
        <v>216.62</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32">
        <v>20</v>
      </c>
      <c r="B111" s="233" t="s">
        <v>1777</v>
      </c>
      <c r="C111" s="250" t="s">
        <v>1778</v>
      </c>
      <c r="D111" s="234" t="s">
        <v>465</v>
      </c>
      <c r="E111" s="235">
        <v>7.1432599999999997</v>
      </c>
      <c r="F111" s="236"/>
      <c r="G111" s="237">
        <f>ROUND(E111*F111,2)</f>
        <v>0</v>
      </c>
      <c r="H111" s="236"/>
      <c r="I111" s="237">
        <f>ROUND(E111*H111,2)</f>
        <v>0</v>
      </c>
      <c r="J111" s="236"/>
      <c r="K111" s="237">
        <f>ROUND(E111*J111,2)</f>
        <v>0</v>
      </c>
      <c r="L111" s="237">
        <v>12</v>
      </c>
      <c r="M111" s="237">
        <f>G111*(1+L111/100)</f>
        <v>0</v>
      </c>
      <c r="N111" s="235">
        <v>1.0211600000000001</v>
      </c>
      <c r="O111" s="235">
        <f>ROUND(E111*N111,2)</f>
        <v>7.29</v>
      </c>
      <c r="P111" s="235">
        <v>0</v>
      </c>
      <c r="Q111" s="235">
        <f>ROUND(E111*P111,2)</f>
        <v>0</v>
      </c>
      <c r="R111" s="237" t="s">
        <v>438</v>
      </c>
      <c r="S111" s="237" t="s">
        <v>292</v>
      </c>
      <c r="T111" s="238" t="s">
        <v>439</v>
      </c>
      <c r="U111" s="220">
        <v>23.530999999999999</v>
      </c>
      <c r="V111" s="220">
        <f>ROUND(E111*U111,2)</f>
        <v>168.09</v>
      </c>
      <c r="W111" s="220"/>
      <c r="X111" s="220" t="s">
        <v>326</v>
      </c>
      <c r="Y111" s="220" t="s">
        <v>295</v>
      </c>
      <c r="Z111" s="210"/>
      <c r="AA111" s="210"/>
      <c r="AB111" s="210"/>
      <c r="AC111" s="210"/>
      <c r="AD111" s="210"/>
      <c r="AE111" s="210"/>
      <c r="AF111" s="210"/>
      <c r="AG111" s="210" t="s">
        <v>327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5">
      <c r="A112" s="217"/>
      <c r="B112" s="218"/>
      <c r="C112" s="251" t="s">
        <v>488</v>
      </c>
      <c r="D112" s="239"/>
      <c r="E112" s="239"/>
      <c r="F112" s="239"/>
      <c r="G112" s="239"/>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298</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5">
      <c r="A113" s="217"/>
      <c r="B113" s="218"/>
      <c r="C113" s="265" t="s">
        <v>1779</v>
      </c>
      <c r="D113" s="257"/>
      <c r="E113" s="258">
        <v>7.14</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32">
        <v>21</v>
      </c>
      <c r="B114" s="233" t="s">
        <v>1780</v>
      </c>
      <c r="C114" s="250" t="s">
        <v>1781</v>
      </c>
      <c r="D114" s="234" t="s">
        <v>452</v>
      </c>
      <c r="E114" s="235">
        <v>2.1735000000000002</v>
      </c>
      <c r="F114" s="236"/>
      <c r="G114" s="237">
        <f>ROUND(E114*F114,2)</f>
        <v>0</v>
      </c>
      <c r="H114" s="236"/>
      <c r="I114" s="237">
        <f>ROUND(E114*H114,2)</f>
        <v>0</v>
      </c>
      <c r="J114" s="236"/>
      <c r="K114" s="237">
        <f>ROUND(E114*J114,2)</f>
        <v>0</v>
      </c>
      <c r="L114" s="237">
        <v>12</v>
      </c>
      <c r="M114" s="237">
        <f>G114*(1+L114/100)</f>
        <v>0</v>
      </c>
      <c r="N114" s="235">
        <v>2.5249999999999999</v>
      </c>
      <c r="O114" s="235">
        <f>ROUND(E114*N114,2)</f>
        <v>5.49</v>
      </c>
      <c r="P114" s="235">
        <v>0</v>
      </c>
      <c r="Q114" s="235">
        <f>ROUND(E114*P114,2)</f>
        <v>0</v>
      </c>
      <c r="R114" s="237" t="s">
        <v>438</v>
      </c>
      <c r="S114" s="237" t="s">
        <v>292</v>
      </c>
      <c r="T114" s="238" t="s">
        <v>439</v>
      </c>
      <c r="U114" s="220">
        <v>0.48</v>
      </c>
      <c r="V114" s="220">
        <f>ROUND(E114*U114,2)</f>
        <v>1.04</v>
      </c>
      <c r="W114" s="220"/>
      <c r="X114" s="220" t="s">
        <v>326</v>
      </c>
      <c r="Y114" s="220" t="s">
        <v>295</v>
      </c>
      <c r="Z114" s="210"/>
      <c r="AA114" s="210"/>
      <c r="AB114" s="210"/>
      <c r="AC114" s="210"/>
      <c r="AD114" s="210"/>
      <c r="AE114" s="210"/>
      <c r="AF114" s="210"/>
      <c r="AG114" s="210" t="s">
        <v>327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5">
      <c r="A115" s="217"/>
      <c r="B115" s="218"/>
      <c r="C115" s="266" t="s">
        <v>1728</v>
      </c>
      <c r="D115" s="263"/>
      <c r="E115" s="263"/>
      <c r="F115" s="263"/>
      <c r="G115" s="263"/>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467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52" t="s">
        <v>488</v>
      </c>
      <c r="D116" s="241"/>
      <c r="E116" s="241"/>
      <c r="F116" s="241"/>
      <c r="G116" s="241"/>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298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1782</v>
      </c>
      <c r="D117" s="257"/>
      <c r="E117" s="258">
        <v>2.17</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32">
        <v>22</v>
      </c>
      <c r="B118" s="233" t="s">
        <v>1783</v>
      </c>
      <c r="C118" s="250" t="s">
        <v>1784</v>
      </c>
      <c r="D118" s="234" t="s">
        <v>407</v>
      </c>
      <c r="E118" s="235">
        <v>1.47</v>
      </c>
      <c r="F118" s="236"/>
      <c r="G118" s="237">
        <f>ROUND(E118*F118,2)</f>
        <v>0</v>
      </c>
      <c r="H118" s="236"/>
      <c r="I118" s="237">
        <f>ROUND(E118*H118,2)</f>
        <v>0</v>
      </c>
      <c r="J118" s="236"/>
      <c r="K118" s="237">
        <f>ROUND(E118*J118,2)</f>
        <v>0</v>
      </c>
      <c r="L118" s="237">
        <v>12</v>
      </c>
      <c r="M118" s="237">
        <f>G118*(1+L118/100)</f>
        <v>0</v>
      </c>
      <c r="N118" s="235">
        <v>4.9840000000000002E-2</v>
      </c>
      <c r="O118" s="235">
        <f>ROUND(E118*N118,2)</f>
        <v>7.0000000000000007E-2</v>
      </c>
      <c r="P118" s="235">
        <v>0</v>
      </c>
      <c r="Q118" s="235">
        <f>ROUND(E118*P118,2)</f>
        <v>0</v>
      </c>
      <c r="R118" s="237"/>
      <c r="S118" s="237" t="s">
        <v>325</v>
      </c>
      <c r="T118" s="238" t="s">
        <v>293</v>
      </c>
      <c r="U118" s="220">
        <v>0</v>
      </c>
      <c r="V118" s="220">
        <f>ROUND(E118*U118,2)</f>
        <v>0</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5">
      <c r="A119" s="217"/>
      <c r="B119" s="218"/>
      <c r="C119" s="251" t="s">
        <v>488</v>
      </c>
      <c r="D119" s="239"/>
      <c r="E119" s="239"/>
      <c r="F119" s="239"/>
      <c r="G119" s="239"/>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298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5">
      <c r="A120" s="217"/>
      <c r="B120" s="218"/>
      <c r="C120" s="265" t="s">
        <v>1785</v>
      </c>
      <c r="D120" s="257"/>
      <c r="E120" s="258">
        <v>1.47</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395</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x14ac:dyDescent="0.25">
      <c r="A121" s="225" t="s">
        <v>287</v>
      </c>
      <c r="B121" s="226" t="s">
        <v>159</v>
      </c>
      <c r="C121" s="249" t="s">
        <v>160</v>
      </c>
      <c r="D121" s="227"/>
      <c r="E121" s="228"/>
      <c r="F121" s="229"/>
      <c r="G121" s="229">
        <f>SUMIF(AG122:AG258,"&lt;&gt;NOR",G122:G258)</f>
        <v>0</v>
      </c>
      <c r="H121" s="229"/>
      <c r="I121" s="229">
        <f>SUM(I122:I258)</f>
        <v>0</v>
      </c>
      <c r="J121" s="229"/>
      <c r="K121" s="229">
        <f>SUM(K122:K258)</f>
        <v>0</v>
      </c>
      <c r="L121" s="229"/>
      <c r="M121" s="229">
        <f>SUM(M122:M258)</f>
        <v>0</v>
      </c>
      <c r="N121" s="228"/>
      <c r="O121" s="228">
        <f>SUM(O122:O258)</f>
        <v>537.37</v>
      </c>
      <c r="P121" s="228"/>
      <c r="Q121" s="228">
        <f>SUM(Q122:Q258)</f>
        <v>0</v>
      </c>
      <c r="R121" s="229"/>
      <c r="S121" s="229"/>
      <c r="T121" s="230"/>
      <c r="U121" s="224"/>
      <c r="V121" s="224">
        <f>SUM(V122:V258)</f>
        <v>2019.74</v>
      </c>
      <c r="W121" s="224"/>
      <c r="X121" s="224"/>
      <c r="Y121" s="224"/>
      <c r="AG121" t="s">
        <v>288</v>
      </c>
    </row>
    <row r="122" spans="1:60" outlineLevel="1" x14ac:dyDescent="0.25">
      <c r="A122" s="232">
        <v>23</v>
      </c>
      <c r="B122" s="233" t="s">
        <v>1786</v>
      </c>
      <c r="C122" s="250" t="s">
        <v>1787</v>
      </c>
      <c r="D122" s="234" t="s">
        <v>452</v>
      </c>
      <c r="E122" s="235">
        <v>31.060140000000001</v>
      </c>
      <c r="F122" s="236"/>
      <c r="G122" s="237">
        <f>ROUND(E122*F122,2)</f>
        <v>0</v>
      </c>
      <c r="H122" s="236"/>
      <c r="I122" s="237">
        <f>ROUND(E122*H122,2)</f>
        <v>0</v>
      </c>
      <c r="J122" s="236"/>
      <c r="K122" s="237">
        <f>ROUND(E122*J122,2)</f>
        <v>0</v>
      </c>
      <c r="L122" s="237">
        <v>12</v>
      </c>
      <c r="M122" s="237">
        <f>G122*(1+L122/100)</f>
        <v>0</v>
      </c>
      <c r="N122" s="235">
        <v>2.54278</v>
      </c>
      <c r="O122" s="235">
        <f>ROUND(E122*N122,2)</f>
        <v>78.98</v>
      </c>
      <c r="P122" s="235">
        <v>0</v>
      </c>
      <c r="Q122" s="235">
        <f>ROUND(E122*P122,2)</f>
        <v>0</v>
      </c>
      <c r="R122" s="237" t="s">
        <v>1788</v>
      </c>
      <c r="S122" s="237" t="s">
        <v>292</v>
      </c>
      <c r="T122" s="238" t="s">
        <v>439</v>
      </c>
      <c r="U122" s="220">
        <v>2.6669999999999998</v>
      </c>
      <c r="V122" s="220">
        <f>ROUND(E122*U122,2)</f>
        <v>82.84</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5">
      <c r="A123" s="217"/>
      <c r="B123" s="218"/>
      <c r="C123" s="251" t="s">
        <v>488</v>
      </c>
      <c r="D123" s="239"/>
      <c r="E123" s="239"/>
      <c r="F123" s="239"/>
      <c r="G123" s="239"/>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298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67" t="s">
        <v>468</v>
      </c>
      <c r="D124" s="259"/>
      <c r="E124" s="260"/>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395</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5">
      <c r="A125" s="217"/>
      <c r="B125" s="218"/>
      <c r="C125" s="268" t="s">
        <v>1789</v>
      </c>
      <c r="D125" s="259"/>
      <c r="E125" s="260">
        <v>24.5</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395</v>
      </c>
      <c r="AH125" s="210">
        <v>2</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5">
      <c r="A126" s="217"/>
      <c r="B126" s="218"/>
      <c r="C126" s="268" t="s">
        <v>1790</v>
      </c>
      <c r="D126" s="259"/>
      <c r="E126" s="260">
        <v>54.21</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395</v>
      </c>
      <c r="AH126" s="210">
        <v>2</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5">
      <c r="A127" s="217"/>
      <c r="B127" s="218"/>
      <c r="C127" s="268" t="s">
        <v>1791</v>
      </c>
      <c r="D127" s="259"/>
      <c r="E127" s="260">
        <v>26.91</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395</v>
      </c>
      <c r="AH127" s="210">
        <v>2</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5">
      <c r="A128" s="217"/>
      <c r="B128" s="218"/>
      <c r="C128" s="269" t="s">
        <v>473</v>
      </c>
      <c r="D128" s="261"/>
      <c r="E128" s="262"/>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395</v>
      </c>
      <c r="AH128" s="210">
        <v>3</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5">
      <c r="A129" s="217"/>
      <c r="B129" s="218"/>
      <c r="C129" s="267" t="s">
        <v>474</v>
      </c>
      <c r="D129" s="259"/>
      <c r="E129" s="260"/>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395</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5">
      <c r="A130" s="217"/>
      <c r="B130" s="218"/>
      <c r="C130" s="265" t="s">
        <v>1792</v>
      </c>
      <c r="D130" s="257"/>
      <c r="E130" s="258">
        <v>15.84</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5">
      <c r="A131" s="217"/>
      <c r="B131" s="218"/>
      <c r="C131" s="267" t="s">
        <v>468</v>
      </c>
      <c r="D131" s="259"/>
      <c r="E131" s="260"/>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395</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5">
      <c r="A132" s="217"/>
      <c r="B132" s="218"/>
      <c r="C132" s="268" t="s">
        <v>1793</v>
      </c>
      <c r="D132" s="259"/>
      <c r="E132" s="260">
        <v>7.05</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2</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5">
      <c r="A133" s="217"/>
      <c r="B133" s="218"/>
      <c r="C133" s="268" t="s">
        <v>1794</v>
      </c>
      <c r="D133" s="259"/>
      <c r="E133" s="260">
        <v>0.38</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395</v>
      </c>
      <c r="AH133" s="210">
        <v>2</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5">
      <c r="A134" s="217"/>
      <c r="B134" s="218"/>
      <c r="C134" s="268" t="s">
        <v>1795</v>
      </c>
      <c r="D134" s="259"/>
      <c r="E134" s="260">
        <v>68.069999999999993</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2</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5">
      <c r="A135" s="217"/>
      <c r="B135" s="218"/>
      <c r="C135" s="268" t="s">
        <v>1796</v>
      </c>
      <c r="D135" s="259"/>
      <c r="E135" s="260">
        <v>12.38</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2</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5">
      <c r="A136" s="217"/>
      <c r="B136" s="218"/>
      <c r="C136" s="268" t="s">
        <v>1797</v>
      </c>
      <c r="D136" s="259"/>
      <c r="E136" s="260">
        <v>2.83</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2</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5">
      <c r="A137" s="217"/>
      <c r="B137" s="218"/>
      <c r="C137" s="268" t="s">
        <v>1798</v>
      </c>
      <c r="D137" s="259"/>
      <c r="E137" s="260">
        <v>10.35</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2</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5">
      <c r="A138" s="217"/>
      <c r="B138" s="218"/>
      <c r="C138" s="268" t="s">
        <v>1794</v>
      </c>
      <c r="D138" s="259"/>
      <c r="E138" s="260">
        <v>0.38</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2</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5">
      <c r="A139" s="217"/>
      <c r="B139" s="218"/>
      <c r="C139" s="269" t="s">
        <v>473</v>
      </c>
      <c r="D139" s="261"/>
      <c r="E139" s="262"/>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3</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5">
      <c r="A140" s="217"/>
      <c r="B140" s="218"/>
      <c r="C140" s="267" t="s">
        <v>474</v>
      </c>
      <c r="D140" s="259"/>
      <c r="E140" s="260"/>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5">
      <c r="A141" s="217"/>
      <c r="B141" s="218"/>
      <c r="C141" s="265" t="s">
        <v>1799</v>
      </c>
      <c r="D141" s="257"/>
      <c r="E141" s="258">
        <v>15.22</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395</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5">
      <c r="A142" s="232">
        <v>24</v>
      </c>
      <c r="B142" s="233" t="s">
        <v>450</v>
      </c>
      <c r="C142" s="250" t="s">
        <v>451</v>
      </c>
      <c r="D142" s="234" t="s">
        <v>452</v>
      </c>
      <c r="E142" s="235">
        <v>0.19</v>
      </c>
      <c r="F142" s="236"/>
      <c r="G142" s="237">
        <f>ROUND(E142*F142,2)</f>
        <v>0</v>
      </c>
      <c r="H142" s="236"/>
      <c r="I142" s="237">
        <f>ROUND(E142*H142,2)</f>
        <v>0</v>
      </c>
      <c r="J142" s="236"/>
      <c r="K142" s="237">
        <f>ROUND(E142*J142,2)</f>
        <v>0</v>
      </c>
      <c r="L142" s="237">
        <v>12</v>
      </c>
      <c r="M142" s="237">
        <f>G142*(1+L142/100)</f>
        <v>0</v>
      </c>
      <c r="N142" s="235">
        <v>2.52501</v>
      </c>
      <c r="O142" s="235">
        <f>ROUND(E142*N142,2)</f>
        <v>0.48</v>
      </c>
      <c r="P142" s="235">
        <v>0</v>
      </c>
      <c r="Q142" s="235">
        <f>ROUND(E142*P142,2)</f>
        <v>0</v>
      </c>
      <c r="R142" s="237" t="s">
        <v>438</v>
      </c>
      <c r="S142" s="237" t="s">
        <v>292</v>
      </c>
      <c r="T142" s="238" t="s">
        <v>439</v>
      </c>
      <c r="U142" s="220">
        <v>1.421</v>
      </c>
      <c r="V142" s="220">
        <f>ROUND(E142*U142,2)</f>
        <v>0.27</v>
      </c>
      <c r="W142" s="220"/>
      <c r="X142" s="220" t="s">
        <v>326</v>
      </c>
      <c r="Y142" s="220" t="s">
        <v>295</v>
      </c>
      <c r="Z142" s="210"/>
      <c r="AA142" s="210"/>
      <c r="AB142" s="210"/>
      <c r="AC142" s="210"/>
      <c r="AD142" s="210"/>
      <c r="AE142" s="210"/>
      <c r="AF142" s="210"/>
      <c r="AG142" s="210" t="s">
        <v>327</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5">
      <c r="A143" s="217"/>
      <c r="B143" s="218"/>
      <c r="C143" s="251" t="s">
        <v>488</v>
      </c>
      <c r="D143" s="239"/>
      <c r="E143" s="239"/>
      <c r="F143" s="239"/>
      <c r="G143" s="239"/>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298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5">
      <c r="A144" s="217"/>
      <c r="B144" s="218"/>
      <c r="C144" s="265" t="s">
        <v>1800</v>
      </c>
      <c r="D144" s="257"/>
      <c r="E144" s="258">
        <v>0.19</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30.6" outlineLevel="1" x14ac:dyDescent="0.25">
      <c r="A145" s="232">
        <v>25</v>
      </c>
      <c r="B145" s="233" t="s">
        <v>456</v>
      </c>
      <c r="C145" s="250" t="s">
        <v>457</v>
      </c>
      <c r="D145" s="234" t="s">
        <v>407</v>
      </c>
      <c r="E145" s="235">
        <v>3.8</v>
      </c>
      <c r="F145" s="236"/>
      <c r="G145" s="237">
        <f>ROUND(E145*F145,2)</f>
        <v>0</v>
      </c>
      <c r="H145" s="236"/>
      <c r="I145" s="237">
        <f>ROUND(E145*H145,2)</f>
        <v>0</v>
      </c>
      <c r="J145" s="236"/>
      <c r="K145" s="237">
        <f>ROUND(E145*J145,2)</f>
        <v>0</v>
      </c>
      <c r="L145" s="237">
        <v>12</v>
      </c>
      <c r="M145" s="237">
        <f>G145*(1+L145/100)</f>
        <v>0</v>
      </c>
      <c r="N145" s="235">
        <v>8.8400000000000006E-3</v>
      </c>
      <c r="O145" s="235">
        <f>ROUND(E145*N145,2)</f>
        <v>0.03</v>
      </c>
      <c r="P145" s="235">
        <v>0</v>
      </c>
      <c r="Q145" s="235">
        <f>ROUND(E145*P145,2)</f>
        <v>0</v>
      </c>
      <c r="R145" s="237" t="s">
        <v>438</v>
      </c>
      <c r="S145" s="237" t="s">
        <v>292</v>
      </c>
      <c r="T145" s="238" t="s">
        <v>439</v>
      </c>
      <c r="U145" s="220">
        <v>1.179</v>
      </c>
      <c r="V145" s="220">
        <f>ROUND(E145*U145,2)</f>
        <v>4.4800000000000004</v>
      </c>
      <c r="W145" s="220"/>
      <c r="X145" s="220" t="s">
        <v>326</v>
      </c>
      <c r="Y145" s="220" t="s">
        <v>295</v>
      </c>
      <c r="Z145" s="210"/>
      <c r="AA145" s="210"/>
      <c r="AB145" s="210"/>
      <c r="AC145" s="210"/>
      <c r="AD145" s="210"/>
      <c r="AE145" s="210"/>
      <c r="AF145" s="210"/>
      <c r="AG145" s="210" t="s">
        <v>327</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5">
      <c r="A146" s="217"/>
      <c r="B146" s="218"/>
      <c r="C146" s="251" t="s">
        <v>488</v>
      </c>
      <c r="D146" s="239"/>
      <c r="E146" s="239"/>
      <c r="F146" s="239"/>
      <c r="G146" s="239"/>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298</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5">
      <c r="A147" s="217"/>
      <c r="B147" s="218"/>
      <c r="C147" s="265" t="s">
        <v>1801</v>
      </c>
      <c r="D147" s="257"/>
      <c r="E147" s="258">
        <v>3.8</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395</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30.6" outlineLevel="1" x14ac:dyDescent="0.25">
      <c r="A148" s="242">
        <v>26</v>
      </c>
      <c r="B148" s="243" t="s">
        <v>461</v>
      </c>
      <c r="C148" s="253" t="s">
        <v>462</v>
      </c>
      <c r="D148" s="244" t="s">
        <v>407</v>
      </c>
      <c r="E148" s="245">
        <v>3.8</v>
      </c>
      <c r="F148" s="246"/>
      <c r="G148" s="247">
        <f>ROUND(E148*F148,2)</f>
        <v>0</v>
      </c>
      <c r="H148" s="246"/>
      <c r="I148" s="247">
        <f>ROUND(E148*H148,2)</f>
        <v>0</v>
      </c>
      <c r="J148" s="246"/>
      <c r="K148" s="247">
        <f>ROUND(E148*J148,2)</f>
        <v>0</v>
      </c>
      <c r="L148" s="247">
        <v>12</v>
      </c>
      <c r="M148" s="247">
        <f>G148*(1+L148/100)</f>
        <v>0</v>
      </c>
      <c r="N148" s="245">
        <v>0</v>
      </c>
      <c r="O148" s="245">
        <f>ROUND(E148*N148,2)</f>
        <v>0</v>
      </c>
      <c r="P148" s="245">
        <v>0</v>
      </c>
      <c r="Q148" s="245">
        <f>ROUND(E148*P148,2)</f>
        <v>0</v>
      </c>
      <c r="R148" s="247" t="s">
        <v>438</v>
      </c>
      <c r="S148" s="247" t="s">
        <v>292</v>
      </c>
      <c r="T148" s="248" t="s">
        <v>439</v>
      </c>
      <c r="U148" s="220">
        <v>0.497</v>
      </c>
      <c r="V148" s="220">
        <f>ROUND(E148*U148,2)</f>
        <v>1.89</v>
      </c>
      <c r="W148" s="220"/>
      <c r="X148" s="220" t="s">
        <v>326</v>
      </c>
      <c r="Y148" s="220" t="s">
        <v>295</v>
      </c>
      <c r="Z148" s="210"/>
      <c r="AA148" s="210"/>
      <c r="AB148" s="210"/>
      <c r="AC148" s="210"/>
      <c r="AD148" s="210"/>
      <c r="AE148" s="210"/>
      <c r="AF148" s="210"/>
      <c r="AG148" s="210" t="s">
        <v>327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5">
      <c r="A149" s="232">
        <v>27</v>
      </c>
      <c r="B149" s="233" t="s">
        <v>1802</v>
      </c>
      <c r="C149" s="250" t="s">
        <v>1803</v>
      </c>
      <c r="D149" s="234" t="s">
        <v>407</v>
      </c>
      <c r="E149" s="235">
        <v>121.875</v>
      </c>
      <c r="F149" s="236"/>
      <c r="G149" s="237">
        <f>ROUND(E149*F149,2)</f>
        <v>0</v>
      </c>
      <c r="H149" s="236"/>
      <c r="I149" s="237">
        <f>ROUND(E149*H149,2)</f>
        <v>0</v>
      </c>
      <c r="J149" s="236"/>
      <c r="K149" s="237">
        <f>ROUND(E149*J149,2)</f>
        <v>0</v>
      </c>
      <c r="L149" s="237">
        <v>12</v>
      </c>
      <c r="M149" s="237">
        <f>G149*(1+L149/100)</f>
        <v>0</v>
      </c>
      <c r="N149" s="235">
        <v>1.553E-2</v>
      </c>
      <c r="O149" s="235">
        <f>ROUND(E149*N149,2)</f>
        <v>1.89</v>
      </c>
      <c r="P149" s="235">
        <v>0</v>
      </c>
      <c r="Q149" s="235">
        <f>ROUND(E149*P149,2)</f>
        <v>0</v>
      </c>
      <c r="R149" s="237" t="s">
        <v>1788</v>
      </c>
      <c r="S149" s="237" t="s">
        <v>292</v>
      </c>
      <c r="T149" s="238" t="s">
        <v>439</v>
      </c>
      <c r="U149" s="220">
        <v>1.1599999999999999</v>
      </c>
      <c r="V149" s="220">
        <f>ROUND(E149*U149,2)</f>
        <v>141.38</v>
      </c>
      <c r="W149" s="220"/>
      <c r="X149" s="220" t="s">
        <v>326</v>
      </c>
      <c r="Y149" s="220" t="s">
        <v>295</v>
      </c>
      <c r="Z149" s="210"/>
      <c r="AA149" s="210"/>
      <c r="AB149" s="210"/>
      <c r="AC149" s="210"/>
      <c r="AD149" s="210"/>
      <c r="AE149" s="210"/>
      <c r="AF149" s="210"/>
      <c r="AG149" s="210" t="s">
        <v>327</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5">
      <c r="A150" s="217"/>
      <c r="B150" s="218"/>
      <c r="C150" s="266" t="s">
        <v>1804</v>
      </c>
      <c r="D150" s="263"/>
      <c r="E150" s="263"/>
      <c r="F150" s="263"/>
      <c r="G150" s="263"/>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467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5">
      <c r="A151" s="217"/>
      <c r="B151" s="218"/>
      <c r="C151" s="252" t="s">
        <v>488</v>
      </c>
      <c r="D151" s="241"/>
      <c r="E151" s="241"/>
      <c r="F151" s="241"/>
      <c r="G151" s="241"/>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298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1805</v>
      </c>
      <c r="D152" s="257"/>
      <c r="E152" s="258">
        <v>28.27</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5">
      <c r="A153" s="217"/>
      <c r="B153" s="218"/>
      <c r="C153" s="265" t="s">
        <v>1806</v>
      </c>
      <c r="D153" s="257"/>
      <c r="E153" s="258">
        <v>62.55</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395</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5">
      <c r="A154" s="217"/>
      <c r="B154" s="218"/>
      <c r="C154" s="265" t="s">
        <v>1807</v>
      </c>
      <c r="D154" s="257"/>
      <c r="E154" s="258">
        <v>31.05</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5">
      <c r="A155" s="232">
        <v>28</v>
      </c>
      <c r="B155" s="233" t="s">
        <v>1808</v>
      </c>
      <c r="C155" s="250" t="s">
        <v>1809</v>
      </c>
      <c r="D155" s="234" t="s">
        <v>407</v>
      </c>
      <c r="E155" s="235">
        <v>121.875</v>
      </c>
      <c r="F155" s="236"/>
      <c r="G155" s="237">
        <f>ROUND(E155*F155,2)</f>
        <v>0</v>
      </c>
      <c r="H155" s="236"/>
      <c r="I155" s="237">
        <f>ROUND(E155*H155,2)</f>
        <v>0</v>
      </c>
      <c r="J155" s="236"/>
      <c r="K155" s="237">
        <f>ROUND(E155*J155,2)</f>
        <v>0</v>
      </c>
      <c r="L155" s="237">
        <v>12</v>
      </c>
      <c r="M155" s="237">
        <f>G155*(1+L155/100)</f>
        <v>0</v>
      </c>
      <c r="N155" s="235">
        <v>0</v>
      </c>
      <c r="O155" s="235">
        <f>ROUND(E155*N155,2)</f>
        <v>0</v>
      </c>
      <c r="P155" s="235">
        <v>0</v>
      </c>
      <c r="Q155" s="235">
        <f>ROUND(E155*P155,2)</f>
        <v>0</v>
      </c>
      <c r="R155" s="237" t="s">
        <v>1788</v>
      </c>
      <c r="S155" s="237" t="s">
        <v>292</v>
      </c>
      <c r="T155" s="238" t="s">
        <v>439</v>
      </c>
      <c r="U155" s="220">
        <v>0.33900000000000002</v>
      </c>
      <c r="V155" s="220">
        <f>ROUND(E155*U155,2)</f>
        <v>41.32</v>
      </c>
      <c r="W155" s="220"/>
      <c r="X155" s="220" t="s">
        <v>326</v>
      </c>
      <c r="Y155" s="220" t="s">
        <v>295</v>
      </c>
      <c r="Z155" s="210"/>
      <c r="AA155" s="210"/>
      <c r="AB155" s="210"/>
      <c r="AC155" s="210"/>
      <c r="AD155" s="210"/>
      <c r="AE155" s="210"/>
      <c r="AF155" s="210"/>
      <c r="AG155" s="210" t="s">
        <v>327</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5">
      <c r="A156" s="217"/>
      <c r="B156" s="218"/>
      <c r="C156" s="266" t="s">
        <v>1804</v>
      </c>
      <c r="D156" s="263"/>
      <c r="E156" s="263"/>
      <c r="F156" s="263"/>
      <c r="G156" s="263"/>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467</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5">
      <c r="A157" s="232">
        <v>29</v>
      </c>
      <c r="B157" s="233" t="s">
        <v>1810</v>
      </c>
      <c r="C157" s="250" t="s">
        <v>1811</v>
      </c>
      <c r="D157" s="234" t="s">
        <v>465</v>
      </c>
      <c r="E157" s="235">
        <v>2.9639500000000001</v>
      </c>
      <c r="F157" s="236"/>
      <c r="G157" s="237">
        <f>ROUND(E157*F157,2)</f>
        <v>0</v>
      </c>
      <c r="H157" s="236"/>
      <c r="I157" s="237">
        <f>ROUND(E157*H157,2)</f>
        <v>0</v>
      </c>
      <c r="J157" s="236"/>
      <c r="K157" s="237">
        <f>ROUND(E157*J157,2)</f>
        <v>0</v>
      </c>
      <c r="L157" s="237">
        <v>12</v>
      </c>
      <c r="M157" s="237">
        <f>G157*(1+L157/100)</f>
        <v>0</v>
      </c>
      <c r="N157" s="235">
        <v>1.01292</v>
      </c>
      <c r="O157" s="235">
        <f>ROUND(E157*N157,2)</f>
        <v>3</v>
      </c>
      <c r="P157" s="235">
        <v>0</v>
      </c>
      <c r="Q157" s="235">
        <f>ROUND(E157*P157,2)</f>
        <v>0</v>
      </c>
      <c r="R157" s="237" t="s">
        <v>438</v>
      </c>
      <c r="S157" s="237" t="s">
        <v>292</v>
      </c>
      <c r="T157" s="238" t="s">
        <v>439</v>
      </c>
      <c r="U157" s="220">
        <v>25.812000000000001</v>
      </c>
      <c r="V157" s="220">
        <f>ROUND(E157*U157,2)</f>
        <v>76.510000000000005</v>
      </c>
      <c r="W157" s="220"/>
      <c r="X157" s="220" t="s">
        <v>326</v>
      </c>
      <c r="Y157" s="220" t="s">
        <v>295</v>
      </c>
      <c r="Z157" s="210"/>
      <c r="AA157" s="210"/>
      <c r="AB157" s="210"/>
      <c r="AC157" s="210"/>
      <c r="AD157" s="210"/>
      <c r="AE157" s="210"/>
      <c r="AF157" s="210"/>
      <c r="AG157" s="210" t="s">
        <v>327</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5">
      <c r="A158" s="217"/>
      <c r="B158" s="218"/>
      <c r="C158" s="266" t="s">
        <v>466</v>
      </c>
      <c r="D158" s="263"/>
      <c r="E158" s="263"/>
      <c r="F158" s="263"/>
      <c r="G158" s="263"/>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467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5">
      <c r="A159" s="217"/>
      <c r="B159" s="218"/>
      <c r="C159" s="252" t="s">
        <v>488</v>
      </c>
      <c r="D159" s="241"/>
      <c r="E159" s="241"/>
      <c r="F159" s="241"/>
      <c r="G159" s="241"/>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298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5">
      <c r="A160" s="217"/>
      <c r="B160" s="218"/>
      <c r="C160" s="265" t="s">
        <v>1812</v>
      </c>
      <c r="D160" s="257"/>
      <c r="E160" s="258">
        <v>0.06</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5">
      <c r="A161" s="217"/>
      <c r="B161" s="218"/>
      <c r="C161" s="265" t="s">
        <v>1813</v>
      </c>
      <c r="D161" s="257"/>
      <c r="E161" s="258">
        <v>2.9</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395</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ht="20.399999999999999" outlineLevel="1" x14ac:dyDescent="0.25">
      <c r="A162" s="232">
        <v>30</v>
      </c>
      <c r="B162" s="233" t="s">
        <v>1814</v>
      </c>
      <c r="C162" s="250" t="s">
        <v>1815</v>
      </c>
      <c r="D162" s="234" t="s">
        <v>465</v>
      </c>
      <c r="E162" s="235">
        <v>0.72477999999999998</v>
      </c>
      <c r="F162" s="236"/>
      <c r="G162" s="237">
        <f>ROUND(E162*F162,2)</f>
        <v>0</v>
      </c>
      <c r="H162" s="236"/>
      <c r="I162" s="237">
        <f>ROUND(E162*H162,2)</f>
        <v>0</v>
      </c>
      <c r="J162" s="236"/>
      <c r="K162" s="237">
        <f>ROUND(E162*J162,2)</f>
        <v>0</v>
      </c>
      <c r="L162" s="237">
        <v>12</v>
      </c>
      <c r="M162" s="237">
        <f>G162*(1+L162/100)</f>
        <v>0</v>
      </c>
      <c r="N162" s="235">
        <v>1.0545800000000001</v>
      </c>
      <c r="O162" s="235">
        <f>ROUND(E162*N162,2)</f>
        <v>0.76</v>
      </c>
      <c r="P162" s="235">
        <v>0</v>
      </c>
      <c r="Q162" s="235">
        <f>ROUND(E162*P162,2)</f>
        <v>0</v>
      </c>
      <c r="R162" s="237" t="s">
        <v>438</v>
      </c>
      <c r="S162" s="237" t="s">
        <v>292</v>
      </c>
      <c r="T162" s="238" t="s">
        <v>439</v>
      </c>
      <c r="U162" s="220">
        <v>15.231</v>
      </c>
      <c r="V162" s="220">
        <f>ROUND(E162*U162,2)</f>
        <v>11.04</v>
      </c>
      <c r="W162" s="220"/>
      <c r="X162" s="220" t="s">
        <v>326</v>
      </c>
      <c r="Y162" s="220" t="s">
        <v>295</v>
      </c>
      <c r="Z162" s="210"/>
      <c r="AA162" s="210"/>
      <c r="AB162" s="210"/>
      <c r="AC162" s="210"/>
      <c r="AD162" s="210"/>
      <c r="AE162" s="210"/>
      <c r="AF162" s="210"/>
      <c r="AG162" s="210" t="s">
        <v>327</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5">
      <c r="A163" s="217"/>
      <c r="B163" s="218"/>
      <c r="C163" s="266" t="s">
        <v>466</v>
      </c>
      <c r="D163" s="263"/>
      <c r="E163" s="263"/>
      <c r="F163" s="263"/>
      <c r="G163" s="263"/>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467</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52" t="s">
        <v>488</v>
      </c>
      <c r="D164" s="241"/>
      <c r="E164" s="241"/>
      <c r="F164" s="241"/>
      <c r="G164" s="241"/>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298</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5">
      <c r="A165" s="217"/>
      <c r="B165" s="218"/>
      <c r="C165" s="265" t="s">
        <v>1816</v>
      </c>
      <c r="D165" s="257"/>
      <c r="E165" s="258">
        <v>0.72</v>
      </c>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395</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0.399999999999999" outlineLevel="1" x14ac:dyDescent="0.25">
      <c r="A166" s="232">
        <v>31</v>
      </c>
      <c r="B166" s="233" t="s">
        <v>1817</v>
      </c>
      <c r="C166" s="250" t="s">
        <v>1818</v>
      </c>
      <c r="D166" s="234" t="s">
        <v>452</v>
      </c>
      <c r="E166" s="235">
        <v>120.13938</v>
      </c>
      <c r="F166" s="236"/>
      <c r="G166" s="237">
        <f>ROUND(E166*F166,2)</f>
        <v>0</v>
      </c>
      <c r="H166" s="236"/>
      <c r="I166" s="237">
        <f>ROUND(E166*H166,2)</f>
        <v>0</v>
      </c>
      <c r="J166" s="236"/>
      <c r="K166" s="237">
        <f>ROUND(E166*J166,2)</f>
        <v>0</v>
      </c>
      <c r="L166" s="237">
        <v>12</v>
      </c>
      <c r="M166" s="237">
        <f>G166*(1+L166/100)</f>
        <v>0</v>
      </c>
      <c r="N166" s="235">
        <v>2.5251399999999999</v>
      </c>
      <c r="O166" s="235">
        <f>ROUND(E166*N166,2)</f>
        <v>303.37</v>
      </c>
      <c r="P166" s="235">
        <v>0</v>
      </c>
      <c r="Q166" s="235">
        <f>ROUND(E166*P166,2)</f>
        <v>0</v>
      </c>
      <c r="R166" s="237" t="s">
        <v>438</v>
      </c>
      <c r="S166" s="237" t="s">
        <v>292</v>
      </c>
      <c r="T166" s="238" t="s">
        <v>439</v>
      </c>
      <c r="U166" s="220">
        <v>0.98699999999999999</v>
      </c>
      <c r="V166" s="220">
        <f>ROUND(E166*U166,2)</f>
        <v>118.58</v>
      </c>
      <c r="W166" s="220"/>
      <c r="X166" s="220" t="s">
        <v>326</v>
      </c>
      <c r="Y166" s="220" t="s">
        <v>295</v>
      </c>
      <c r="Z166" s="210"/>
      <c r="AA166" s="210"/>
      <c r="AB166" s="210"/>
      <c r="AC166" s="210"/>
      <c r="AD166" s="210"/>
      <c r="AE166" s="210"/>
      <c r="AF166" s="210"/>
      <c r="AG166" s="210" t="s">
        <v>327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5">
      <c r="A167" s="217"/>
      <c r="B167" s="218"/>
      <c r="C167" s="251" t="s">
        <v>488</v>
      </c>
      <c r="D167" s="239"/>
      <c r="E167" s="239"/>
      <c r="F167" s="239"/>
      <c r="G167" s="239"/>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298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5">
      <c r="A168" s="217"/>
      <c r="B168" s="218"/>
      <c r="C168" s="267" t="s">
        <v>468</v>
      </c>
      <c r="D168" s="259"/>
      <c r="E168" s="260"/>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395</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5">
      <c r="A169" s="217"/>
      <c r="B169" s="218"/>
      <c r="C169" s="268" t="s">
        <v>1819</v>
      </c>
      <c r="D169" s="259"/>
      <c r="E169" s="260">
        <v>101.36</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395</v>
      </c>
      <c r="AH169" s="210">
        <v>2</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5">
      <c r="A170" s="217"/>
      <c r="B170" s="218"/>
      <c r="C170" s="268" t="s">
        <v>1820</v>
      </c>
      <c r="D170" s="259"/>
      <c r="E170" s="260">
        <v>158.58000000000001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2</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5">
      <c r="A171" s="217"/>
      <c r="B171" s="218"/>
      <c r="C171" s="268" t="s">
        <v>1821</v>
      </c>
      <c r="D171" s="259"/>
      <c r="E171" s="260">
        <v>220.61</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395</v>
      </c>
      <c r="AH171" s="210">
        <v>2</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5">
      <c r="A172" s="217"/>
      <c r="B172" s="218"/>
      <c r="C172" s="269" t="s">
        <v>473</v>
      </c>
      <c r="D172" s="261"/>
      <c r="E172" s="262"/>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3</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5">
      <c r="A173" s="217"/>
      <c r="B173" s="218"/>
      <c r="C173" s="267" t="s">
        <v>474</v>
      </c>
      <c r="D173" s="259"/>
      <c r="E173" s="260"/>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5">
      <c r="A174" s="217"/>
      <c r="B174" s="218"/>
      <c r="C174" s="265" t="s">
        <v>1822</v>
      </c>
      <c r="D174" s="257"/>
      <c r="E174" s="258">
        <v>120.14</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0.399999999999999" outlineLevel="1" x14ac:dyDescent="0.25">
      <c r="A175" s="232">
        <v>32</v>
      </c>
      <c r="B175" s="233" t="s">
        <v>1823</v>
      </c>
      <c r="C175" s="250" t="s">
        <v>1824</v>
      </c>
      <c r="D175" s="234" t="s">
        <v>452</v>
      </c>
      <c r="E175" s="235">
        <v>29.679780000000001</v>
      </c>
      <c r="F175" s="236"/>
      <c r="G175" s="237">
        <f>ROUND(E175*F175,2)</f>
        <v>0</v>
      </c>
      <c r="H175" s="236"/>
      <c r="I175" s="237">
        <f>ROUND(E175*H175,2)</f>
        <v>0</v>
      </c>
      <c r="J175" s="236"/>
      <c r="K175" s="237">
        <f>ROUND(E175*J175,2)</f>
        <v>0</v>
      </c>
      <c r="L175" s="237">
        <v>12</v>
      </c>
      <c r="M175" s="237">
        <f>G175*(1+L175/100)</f>
        <v>0</v>
      </c>
      <c r="N175" s="235">
        <v>2.5251399999999999</v>
      </c>
      <c r="O175" s="235">
        <f>ROUND(E175*N175,2)</f>
        <v>74.95</v>
      </c>
      <c r="P175" s="235">
        <v>0</v>
      </c>
      <c r="Q175" s="235">
        <f>ROUND(E175*P175,2)</f>
        <v>0</v>
      </c>
      <c r="R175" s="237" t="s">
        <v>438</v>
      </c>
      <c r="S175" s="237" t="s">
        <v>292</v>
      </c>
      <c r="T175" s="238" t="s">
        <v>439</v>
      </c>
      <c r="U175" s="220">
        <v>0.98699999999999999</v>
      </c>
      <c r="V175" s="220">
        <f>ROUND(E175*U175,2)</f>
        <v>29.29</v>
      </c>
      <c r="W175" s="220"/>
      <c r="X175" s="220" t="s">
        <v>326</v>
      </c>
      <c r="Y175" s="220" t="s">
        <v>295</v>
      </c>
      <c r="Z175" s="210"/>
      <c r="AA175" s="210"/>
      <c r="AB175" s="210"/>
      <c r="AC175" s="210"/>
      <c r="AD175" s="210"/>
      <c r="AE175" s="210"/>
      <c r="AF175" s="210"/>
      <c r="AG175" s="210" t="s">
        <v>327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5">
      <c r="A176" s="217"/>
      <c r="B176" s="218"/>
      <c r="C176" s="251" t="s">
        <v>488</v>
      </c>
      <c r="D176" s="239"/>
      <c r="E176" s="239"/>
      <c r="F176" s="239"/>
      <c r="G176" s="239"/>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298</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5">
      <c r="A177" s="217"/>
      <c r="B177" s="218"/>
      <c r="C177" s="267" t="s">
        <v>468</v>
      </c>
      <c r="D177" s="259"/>
      <c r="E177" s="260"/>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395</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5">
      <c r="A178" s="217"/>
      <c r="B178" s="218"/>
      <c r="C178" s="268" t="s">
        <v>1825</v>
      </c>
      <c r="D178" s="259"/>
      <c r="E178" s="260">
        <v>37.409999999999997</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2</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5">
      <c r="A179" s="217"/>
      <c r="B179" s="218"/>
      <c r="C179" s="268" t="s">
        <v>1826</v>
      </c>
      <c r="D179" s="259"/>
      <c r="E179" s="260">
        <v>65.849999999999994</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395</v>
      </c>
      <c r="AH179" s="210">
        <v>2</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5">
      <c r="A180" s="217"/>
      <c r="B180" s="218"/>
      <c r="C180" s="269" t="s">
        <v>473</v>
      </c>
      <c r="D180" s="261"/>
      <c r="E180" s="262"/>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3</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5">
      <c r="A181" s="217"/>
      <c r="B181" s="218"/>
      <c r="C181" s="267" t="s">
        <v>474</v>
      </c>
      <c r="D181" s="259"/>
      <c r="E181" s="260"/>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395</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5">
      <c r="A182" s="217"/>
      <c r="B182" s="218"/>
      <c r="C182" s="265" t="s">
        <v>1827</v>
      </c>
      <c r="D182" s="257"/>
      <c r="E182" s="258">
        <v>20.65</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5">
      <c r="A183" s="217"/>
      <c r="B183" s="218"/>
      <c r="C183" s="267" t="s">
        <v>468</v>
      </c>
      <c r="D183" s="259"/>
      <c r="E183" s="260"/>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395</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5">
      <c r="A184" s="217"/>
      <c r="B184" s="218"/>
      <c r="C184" s="268" t="s">
        <v>1828</v>
      </c>
      <c r="D184" s="259"/>
      <c r="E184" s="260">
        <v>34.36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2</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5">
      <c r="A185" s="217"/>
      <c r="B185" s="218"/>
      <c r="C185" s="268" t="s">
        <v>1829</v>
      </c>
      <c r="D185" s="259"/>
      <c r="E185" s="260">
        <v>10.77</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395</v>
      </c>
      <c r="AH185" s="210">
        <v>2</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5">
      <c r="A186" s="217"/>
      <c r="B186" s="218"/>
      <c r="C186" s="269" t="s">
        <v>473</v>
      </c>
      <c r="D186" s="261"/>
      <c r="E186" s="262"/>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3</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5">
      <c r="A187" s="217"/>
      <c r="B187" s="218"/>
      <c r="C187" s="267" t="s">
        <v>474</v>
      </c>
      <c r="D187" s="259"/>
      <c r="E187" s="260"/>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395</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5">
      <c r="A188" s="217"/>
      <c r="B188" s="218"/>
      <c r="C188" s="265" t="s">
        <v>1830</v>
      </c>
      <c r="D188" s="257"/>
      <c r="E188" s="258">
        <v>9.0299999999999994</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395</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20.399999999999999" outlineLevel="1" x14ac:dyDescent="0.25">
      <c r="A189" s="232">
        <v>33</v>
      </c>
      <c r="B189" s="233" t="s">
        <v>1831</v>
      </c>
      <c r="C189" s="250" t="s">
        <v>1832</v>
      </c>
      <c r="D189" s="234" t="s">
        <v>407</v>
      </c>
      <c r="E189" s="235">
        <v>480.5575</v>
      </c>
      <c r="F189" s="236"/>
      <c r="G189" s="237">
        <f>ROUND(E189*F189,2)</f>
        <v>0</v>
      </c>
      <c r="H189" s="236"/>
      <c r="I189" s="237">
        <f>ROUND(E189*H189,2)</f>
        <v>0</v>
      </c>
      <c r="J189" s="236"/>
      <c r="K189" s="237">
        <f>ROUND(E189*J189,2)</f>
        <v>0</v>
      </c>
      <c r="L189" s="237">
        <v>12</v>
      </c>
      <c r="M189" s="237">
        <f>G189*(1+L189/100)</f>
        <v>0</v>
      </c>
      <c r="N189" s="235">
        <v>4.9160000000000002E-2</v>
      </c>
      <c r="O189" s="235">
        <f>ROUND(E189*N189,2)</f>
        <v>23.62</v>
      </c>
      <c r="P189" s="235">
        <v>0</v>
      </c>
      <c r="Q189" s="235">
        <f>ROUND(E189*P189,2)</f>
        <v>0</v>
      </c>
      <c r="R189" s="237" t="s">
        <v>438</v>
      </c>
      <c r="S189" s="237" t="s">
        <v>292</v>
      </c>
      <c r="T189" s="238" t="s">
        <v>439</v>
      </c>
      <c r="U189" s="220">
        <v>0.65</v>
      </c>
      <c r="V189" s="220">
        <f>ROUND(E189*U189,2)</f>
        <v>312.36</v>
      </c>
      <c r="W189" s="220"/>
      <c r="X189" s="220" t="s">
        <v>326</v>
      </c>
      <c r="Y189" s="220" t="s">
        <v>295</v>
      </c>
      <c r="Z189" s="210"/>
      <c r="AA189" s="210"/>
      <c r="AB189" s="210"/>
      <c r="AC189" s="210"/>
      <c r="AD189" s="210"/>
      <c r="AE189" s="210"/>
      <c r="AF189" s="210"/>
      <c r="AG189" s="210" t="s">
        <v>327</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5">
      <c r="A190" s="217"/>
      <c r="B190" s="218"/>
      <c r="C190" s="266" t="s">
        <v>1833</v>
      </c>
      <c r="D190" s="263"/>
      <c r="E190" s="263"/>
      <c r="F190" s="263"/>
      <c r="G190" s="263"/>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467</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2" x14ac:dyDescent="0.25">
      <c r="A191" s="217"/>
      <c r="B191" s="218"/>
      <c r="C191" s="252" t="s">
        <v>488</v>
      </c>
      <c r="D191" s="241"/>
      <c r="E191" s="241"/>
      <c r="F191" s="241"/>
      <c r="G191" s="241"/>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298</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5">
      <c r="A192" s="217"/>
      <c r="B192" s="218"/>
      <c r="C192" s="267" t="s">
        <v>468</v>
      </c>
      <c r="D192" s="259"/>
      <c r="E192" s="260"/>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395</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5">
      <c r="A193" s="217"/>
      <c r="B193" s="218"/>
      <c r="C193" s="268" t="s">
        <v>1819</v>
      </c>
      <c r="D193" s="259"/>
      <c r="E193" s="260">
        <v>101.36</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395</v>
      </c>
      <c r="AH193" s="210">
        <v>2</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5">
      <c r="A194" s="217"/>
      <c r="B194" s="218"/>
      <c r="C194" s="268" t="s">
        <v>1820</v>
      </c>
      <c r="D194" s="259"/>
      <c r="E194" s="260">
        <v>158.58000000000001</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2</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5">
      <c r="A195" s="217"/>
      <c r="B195" s="218"/>
      <c r="C195" s="268" t="s">
        <v>1821</v>
      </c>
      <c r="D195" s="259"/>
      <c r="E195" s="260">
        <v>220.61</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395</v>
      </c>
      <c r="AH195" s="210">
        <v>2</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5">
      <c r="A196" s="217"/>
      <c r="B196" s="218"/>
      <c r="C196" s="269" t="s">
        <v>473</v>
      </c>
      <c r="D196" s="261"/>
      <c r="E196" s="262"/>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395</v>
      </c>
      <c r="AH196" s="210">
        <v>3</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5">
      <c r="A197" s="217"/>
      <c r="B197" s="218"/>
      <c r="C197" s="267" t="s">
        <v>474</v>
      </c>
      <c r="D197" s="259"/>
      <c r="E197" s="260"/>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5">
      <c r="A198" s="217"/>
      <c r="B198" s="218"/>
      <c r="C198" s="265" t="s">
        <v>1834</v>
      </c>
      <c r="D198" s="257"/>
      <c r="E198" s="258">
        <v>480.56</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395</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ht="20.399999999999999" outlineLevel="1" x14ac:dyDescent="0.25">
      <c r="A199" s="232">
        <v>34</v>
      </c>
      <c r="B199" s="233" t="s">
        <v>1835</v>
      </c>
      <c r="C199" s="250" t="s">
        <v>1836</v>
      </c>
      <c r="D199" s="234" t="s">
        <v>407</v>
      </c>
      <c r="E199" s="235">
        <v>480.5575</v>
      </c>
      <c r="F199" s="236"/>
      <c r="G199" s="237">
        <f>ROUND(E199*F199,2)</f>
        <v>0</v>
      </c>
      <c r="H199" s="236"/>
      <c r="I199" s="237">
        <f>ROUND(E199*H199,2)</f>
        <v>0</v>
      </c>
      <c r="J199" s="236"/>
      <c r="K199" s="237">
        <f>ROUND(E199*J199,2)</f>
        <v>0</v>
      </c>
      <c r="L199" s="237">
        <v>12</v>
      </c>
      <c r="M199" s="237">
        <f>G199*(1+L199/100)</f>
        <v>0</v>
      </c>
      <c r="N199" s="235">
        <v>0</v>
      </c>
      <c r="O199" s="235">
        <f>ROUND(E199*N199,2)</f>
        <v>0</v>
      </c>
      <c r="P199" s="235">
        <v>0</v>
      </c>
      <c r="Q199" s="235">
        <f>ROUND(E199*P199,2)</f>
        <v>0</v>
      </c>
      <c r="R199" s="237" t="s">
        <v>438</v>
      </c>
      <c r="S199" s="237" t="s">
        <v>292</v>
      </c>
      <c r="T199" s="238" t="s">
        <v>439</v>
      </c>
      <c r="U199" s="220">
        <v>0.17299999999999999</v>
      </c>
      <c r="V199" s="220">
        <f>ROUND(E199*U199,2)</f>
        <v>83.14</v>
      </c>
      <c r="W199" s="220"/>
      <c r="X199" s="220" t="s">
        <v>326</v>
      </c>
      <c r="Y199" s="220" t="s">
        <v>295</v>
      </c>
      <c r="Z199" s="210"/>
      <c r="AA199" s="210"/>
      <c r="AB199" s="210"/>
      <c r="AC199" s="210"/>
      <c r="AD199" s="210"/>
      <c r="AE199" s="210"/>
      <c r="AF199" s="210"/>
      <c r="AG199" s="210" t="s">
        <v>327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5">
      <c r="A200" s="217"/>
      <c r="B200" s="218"/>
      <c r="C200" s="266" t="s">
        <v>1833</v>
      </c>
      <c r="D200" s="263"/>
      <c r="E200" s="263"/>
      <c r="F200" s="263"/>
      <c r="G200" s="263"/>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467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5">
      <c r="A201" s="232">
        <v>35</v>
      </c>
      <c r="B201" s="233" t="s">
        <v>1837</v>
      </c>
      <c r="C201" s="250" t="s">
        <v>1838</v>
      </c>
      <c r="D201" s="234" t="s">
        <v>407</v>
      </c>
      <c r="E201" s="235">
        <v>148.3989</v>
      </c>
      <c r="F201" s="236"/>
      <c r="G201" s="237">
        <f>ROUND(E201*F201,2)</f>
        <v>0</v>
      </c>
      <c r="H201" s="236"/>
      <c r="I201" s="237">
        <f>ROUND(E201*H201,2)</f>
        <v>0</v>
      </c>
      <c r="J201" s="236"/>
      <c r="K201" s="237">
        <f>ROUND(E201*J201,2)</f>
        <v>0</v>
      </c>
      <c r="L201" s="237">
        <v>12</v>
      </c>
      <c r="M201" s="237">
        <f>G201*(1+L201/100)</f>
        <v>0</v>
      </c>
      <c r="N201" s="235">
        <v>4.8689999999999997E-2</v>
      </c>
      <c r="O201" s="235">
        <f>ROUND(E201*N201,2)</f>
        <v>7.23</v>
      </c>
      <c r="P201" s="235">
        <v>0</v>
      </c>
      <c r="Q201" s="235">
        <f>ROUND(E201*P201,2)</f>
        <v>0</v>
      </c>
      <c r="R201" s="237"/>
      <c r="S201" s="237" t="s">
        <v>292</v>
      </c>
      <c r="T201" s="238" t="s">
        <v>439</v>
      </c>
      <c r="U201" s="220">
        <v>0.69</v>
      </c>
      <c r="V201" s="220">
        <f>ROUND(E201*U201,2)</f>
        <v>102.4</v>
      </c>
      <c r="W201" s="220"/>
      <c r="X201" s="220" t="s">
        <v>326</v>
      </c>
      <c r="Y201" s="220" t="s">
        <v>295</v>
      </c>
      <c r="Z201" s="210"/>
      <c r="AA201" s="210"/>
      <c r="AB201" s="210"/>
      <c r="AC201" s="210"/>
      <c r="AD201" s="210"/>
      <c r="AE201" s="210"/>
      <c r="AF201" s="210"/>
      <c r="AG201" s="210" t="s">
        <v>327</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2" x14ac:dyDescent="0.25">
      <c r="A202" s="217"/>
      <c r="B202" s="218"/>
      <c r="C202" s="251" t="s">
        <v>488</v>
      </c>
      <c r="D202" s="239"/>
      <c r="E202" s="239"/>
      <c r="F202" s="239"/>
      <c r="G202" s="239"/>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298</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5">
      <c r="A203" s="217"/>
      <c r="B203" s="218"/>
      <c r="C203" s="267" t="s">
        <v>468</v>
      </c>
      <c r="D203" s="259"/>
      <c r="E203" s="260"/>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395</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5">
      <c r="A204" s="217"/>
      <c r="B204" s="218"/>
      <c r="C204" s="268" t="s">
        <v>1825</v>
      </c>
      <c r="D204" s="259"/>
      <c r="E204" s="260">
        <v>37.409999999999997</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2</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5">
      <c r="A205" s="217"/>
      <c r="B205" s="218"/>
      <c r="C205" s="268" t="s">
        <v>1826</v>
      </c>
      <c r="D205" s="259"/>
      <c r="E205" s="260">
        <v>65.849999999999994</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395</v>
      </c>
      <c r="AH205" s="210">
        <v>2</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5">
      <c r="A206" s="217"/>
      <c r="B206" s="218"/>
      <c r="C206" s="269" t="s">
        <v>473</v>
      </c>
      <c r="D206" s="261"/>
      <c r="E206" s="262"/>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395</v>
      </c>
      <c r="AH206" s="210">
        <v>3</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5">
      <c r="A207" s="217"/>
      <c r="B207" s="218"/>
      <c r="C207" s="267" t="s">
        <v>474</v>
      </c>
      <c r="D207" s="259"/>
      <c r="E207" s="260"/>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395</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5">
      <c r="A208" s="217"/>
      <c r="B208" s="218"/>
      <c r="C208" s="265" t="s">
        <v>1839</v>
      </c>
      <c r="D208" s="257"/>
      <c r="E208" s="258">
        <v>103.27</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5">
      <c r="A209" s="217"/>
      <c r="B209" s="218"/>
      <c r="C209" s="267" t="s">
        <v>468</v>
      </c>
      <c r="D209" s="259"/>
      <c r="E209" s="260"/>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395</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5">
      <c r="A210" s="217"/>
      <c r="B210" s="218"/>
      <c r="C210" s="268" t="s">
        <v>1828</v>
      </c>
      <c r="D210" s="259"/>
      <c r="E210" s="260">
        <v>34.36</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395</v>
      </c>
      <c r="AH210" s="210">
        <v>2</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5">
      <c r="A211" s="217"/>
      <c r="B211" s="218"/>
      <c r="C211" s="268" t="s">
        <v>1829</v>
      </c>
      <c r="D211" s="259"/>
      <c r="E211" s="260">
        <v>10.77</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2</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5">
      <c r="A212" s="217"/>
      <c r="B212" s="218"/>
      <c r="C212" s="269" t="s">
        <v>473</v>
      </c>
      <c r="D212" s="261"/>
      <c r="E212" s="262"/>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395</v>
      </c>
      <c r="AH212" s="210">
        <v>3</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5">
      <c r="A213" s="217"/>
      <c r="B213" s="218"/>
      <c r="C213" s="267" t="s">
        <v>474</v>
      </c>
      <c r="D213" s="259"/>
      <c r="E213" s="260"/>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395</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5">
      <c r="A214" s="217"/>
      <c r="B214" s="218"/>
      <c r="C214" s="265" t="s">
        <v>1840</v>
      </c>
      <c r="D214" s="257"/>
      <c r="E214" s="258">
        <v>45.13</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5">
      <c r="A215" s="242">
        <v>36</v>
      </c>
      <c r="B215" s="243" t="s">
        <v>1841</v>
      </c>
      <c r="C215" s="253" t="s">
        <v>1842</v>
      </c>
      <c r="D215" s="244" t="s">
        <v>407</v>
      </c>
      <c r="E215" s="245">
        <v>148.3989</v>
      </c>
      <c r="F215" s="246"/>
      <c r="G215" s="247">
        <f>ROUND(E215*F215,2)</f>
        <v>0</v>
      </c>
      <c r="H215" s="246"/>
      <c r="I215" s="247">
        <f>ROUND(E215*H215,2)</f>
        <v>0</v>
      </c>
      <c r="J215" s="246"/>
      <c r="K215" s="247">
        <f>ROUND(E215*J215,2)</f>
        <v>0</v>
      </c>
      <c r="L215" s="247">
        <v>12</v>
      </c>
      <c r="M215" s="247">
        <f>G215*(1+L215/100)</f>
        <v>0</v>
      </c>
      <c r="N215" s="245">
        <v>0</v>
      </c>
      <c r="O215" s="245">
        <f>ROUND(E215*N215,2)</f>
        <v>0</v>
      </c>
      <c r="P215" s="245">
        <v>0</v>
      </c>
      <c r="Q215" s="245">
        <f>ROUND(E215*P215,2)</f>
        <v>0</v>
      </c>
      <c r="R215" s="247"/>
      <c r="S215" s="247" t="s">
        <v>292</v>
      </c>
      <c r="T215" s="248" t="s">
        <v>439</v>
      </c>
      <c r="U215" s="220">
        <v>0.17299999999999999</v>
      </c>
      <c r="V215" s="220">
        <f>ROUND(E215*U215,2)</f>
        <v>25.67</v>
      </c>
      <c r="W215" s="220"/>
      <c r="X215" s="220" t="s">
        <v>326</v>
      </c>
      <c r="Y215" s="220" t="s">
        <v>295</v>
      </c>
      <c r="Z215" s="210"/>
      <c r="AA215" s="210"/>
      <c r="AB215" s="210"/>
      <c r="AC215" s="210"/>
      <c r="AD215" s="210"/>
      <c r="AE215" s="210"/>
      <c r="AF215" s="210"/>
      <c r="AG215" s="210" t="s">
        <v>327</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5">
      <c r="A216" s="232">
        <v>37</v>
      </c>
      <c r="B216" s="233" t="s">
        <v>1843</v>
      </c>
      <c r="C216" s="250" t="s">
        <v>1844</v>
      </c>
      <c r="D216" s="234" t="s">
        <v>389</v>
      </c>
      <c r="E216" s="235">
        <v>267.77999999999997</v>
      </c>
      <c r="F216" s="236"/>
      <c r="G216" s="237">
        <f>ROUND(E216*F216,2)</f>
        <v>0</v>
      </c>
      <c r="H216" s="236"/>
      <c r="I216" s="237">
        <f>ROUND(E216*H216,2)</f>
        <v>0</v>
      </c>
      <c r="J216" s="236"/>
      <c r="K216" s="237">
        <f>ROUND(E216*J216,2)</f>
        <v>0</v>
      </c>
      <c r="L216" s="237">
        <v>12</v>
      </c>
      <c r="M216" s="237">
        <f>G216*(1+L216/100)</f>
        <v>0</v>
      </c>
      <c r="N216" s="235">
        <v>3.0470000000000001E-2</v>
      </c>
      <c r="O216" s="235">
        <f>ROUND(E216*N216,2)</f>
        <v>8.16</v>
      </c>
      <c r="P216" s="235">
        <v>0</v>
      </c>
      <c r="Q216" s="235">
        <f>ROUND(E216*P216,2)</f>
        <v>0</v>
      </c>
      <c r="R216" s="237" t="s">
        <v>438</v>
      </c>
      <c r="S216" s="237" t="s">
        <v>292</v>
      </c>
      <c r="T216" s="238" t="s">
        <v>439</v>
      </c>
      <c r="U216" s="220">
        <v>0.87</v>
      </c>
      <c r="V216" s="220">
        <f>ROUND(E216*U216,2)</f>
        <v>232.97</v>
      </c>
      <c r="W216" s="220"/>
      <c r="X216" s="220" t="s">
        <v>326</v>
      </c>
      <c r="Y216" s="220" t="s">
        <v>295</v>
      </c>
      <c r="Z216" s="210"/>
      <c r="AA216" s="210"/>
      <c r="AB216" s="210"/>
      <c r="AC216" s="210"/>
      <c r="AD216" s="210"/>
      <c r="AE216" s="210"/>
      <c r="AF216" s="210"/>
      <c r="AG216" s="210" t="s">
        <v>327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5">
      <c r="A217" s="217"/>
      <c r="B217" s="218"/>
      <c r="C217" s="266" t="s">
        <v>1833</v>
      </c>
      <c r="D217" s="263"/>
      <c r="E217" s="263"/>
      <c r="F217" s="263"/>
      <c r="G217" s="263"/>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467</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2" x14ac:dyDescent="0.25">
      <c r="A218" s="217"/>
      <c r="B218" s="218"/>
      <c r="C218" s="265" t="s">
        <v>1845</v>
      </c>
      <c r="D218" s="257"/>
      <c r="E218" s="258">
        <v>77.739999999999995</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395</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5">
      <c r="A219" s="217"/>
      <c r="B219" s="218"/>
      <c r="C219" s="265" t="s">
        <v>1846</v>
      </c>
      <c r="D219" s="257"/>
      <c r="E219" s="258">
        <v>102.6</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395</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5">
      <c r="A220" s="217"/>
      <c r="B220" s="218"/>
      <c r="C220" s="265" t="s">
        <v>1847</v>
      </c>
      <c r="D220" s="257"/>
      <c r="E220" s="258">
        <v>15.6</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5">
      <c r="A221" s="217"/>
      <c r="B221" s="218"/>
      <c r="C221" s="265" t="s">
        <v>1848</v>
      </c>
      <c r="D221" s="257"/>
      <c r="E221" s="258">
        <v>55.64</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395</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5">
      <c r="A222" s="217"/>
      <c r="B222" s="218"/>
      <c r="C222" s="265" t="s">
        <v>1849</v>
      </c>
      <c r="D222" s="257"/>
      <c r="E222" s="258">
        <v>16.2</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395</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5">
      <c r="A223" s="232">
        <v>38</v>
      </c>
      <c r="B223" s="233" t="s">
        <v>1850</v>
      </c>
      <c r="C223" s="250" t="s">
        <v>1851</v>
      </c>
      <c r="D223" s="234" t="s">
        <v>389</v>
      </c>
      <c r="E223" s="235">
        <v>267.77999999999997</v>
      </c>
      <c r="F223" s="236"/>
      <c r="G223" s="237">
        <f>ROUND(E223*F223,2)</f>
        <v>0</v>
      </c>
      <c r="H223" s="236"/>
      <c r="I223" s="237">
        <f>ROUND(E223*H223,2)</f>
        <v>0</v>
      </c>
      <c r="J223" s="236"/>
      <c r="K223" s="237">
        <f>ROUND(E223*J223,2)</f>
        <v>0</v>
      </c>
      <c r="L223" s="237">
        <v>12</v>
      </c>
      <c r="M223" s="237">
        <f>G223*(1+L223/100)</f>
        <v>0</v>
      </c>
      <c r="N223" s="235">
        <v>0</v>
      </c>
      <c r="O223" s="235">
        <f>ROUND(E223*N223,2)</f>
        <v>0</v>
      </c>
      <c r="P223" s="235">
        <v>0</v>
      </c>
      <c r="Q223" s="235">
        <f>ROUND(E223*P223,2)</f>
        <v>0</v>
      </c>
      <c r="R223" s="237" t="s">
        <v>438</v>
      </c>
      <c r="S223" s="237" t="s">
        <v>292</v>
      </c>
      <c r="T223" s="238" t="s">
        <v>439</v>
      </c>
      <c r="U223" s="220">
        <v>0.23200000000000001</v>
      </c>
      <c r="V223" s="220">
        <f>ROUND(E223*U223,2)</f>
        <v>62.12</v>
      </c>
      <c r="W223" s="220"/>
      <c r="X223" s="220" t="s">
        <v>326</v>
      </c>
      <c r="Y223" s="220" t="s">
        <v>295</v>
      </c>
      <c r="Z223" s="210"/>
      <c r="AA223" s="210"/>
      <c r="AB223" s="210"/>
      <c r="AC223" s="210"/>
      <c r="AD223" s="210"/>
      <c r="AE223" s="210"/>
      <c r="AF223" s="210"/>
      <c r="AG223" s="210" t="s">
        <v>327</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5">
      <c r="A224" s="217"/>
      <c r="B224" s="218"/>
      <c r="C224" s="266" t="s">
        <v>1833</v>
      </c>
      <c r="D224" s="263"/>
      <c r="E224" s="263"/>
      <c r="F224" s="263"/>
      <c r="G224" s="263"/>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467</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5">
      <c r="A225" s="232">
        <v>39</v>
      </c>
      <c r="B225" s="233" t="s">
        <v>1852</v>
      </c>
      <c r="C225" s="250" t="s">
        <v>1853</v>
      </c>
      <c r="D225" s="234" t="s">
        <v>465</v>
      </c>
      <c r="E225" s="235">
        <v>16.72269</v>
      </c>
      <c r="F225" s="236"/>
      <c r="G225" s="237">
        <f>ROUND(E225*F225,2)</f>
        <v>0</v>
      </c>
      <c r="H225" s="236"/>
      <c r="I225" s="237">
        <f>ROUND(E225*H225,2)</f>
        <v>0</v>
      </c>
      <c r="J225" s="236"/>
      <c r="K225" s="237">
        <f>ROUND(E225*J225,2)</f>
        <v>0</v>
      </c>
      <c r="L225" s="237">
        <v>12</v>
      </c>
      <c r="M225" s="237">
        <f>G225*(1+L225/100)</f>
        <v>0</v>
      </c>
      <c r="N225" s="235">
        <v>1.02139</v>
      </c>
      <c r="O225" s="235">
        <f>ROUND(E225*N225,2)</f>
        <v>17.079999999999998</v>
      </c>
      <c r="P225" s="235">
        <v>0</v>
      </c>
      <c r="Q225" s="235">
        <f>ROUND(E225*P225,2)</f>
        <v>0</v>
      </c>
      <c r="R225" s="237" t="s">
        <v>438</v>
      </c>
      <c r="S225" s="237" t="s">
        <v>292</v>
      </c>
      <c r="T225" s="238" t="s">
        <v>439</v>
      </c>
      <c r="U225" s="220">
        <v>26.616</v>
      </c>
      <c r="V225" s="220">
        <f>ROUND(E225*U225,2)</f>
        <v>445.09</v>
      </c>
      <c r="W225" s="220"/>
      <c r="X225" s="220" t="s">
        <v>326</v>
      </c>
      <c r="Y225" s="220" t="s">
        <v>295</v>
      </c>
      <c r="Z225" s="210"/>
      <c r="AA225" s="210"/>
      <c r="AB225" s="210"/>
      <c r="AC225" s="210"/>
      <c r="AD225" s="210"/>
      <c r="AE225" s="210"/>
      <c r="AF225" s="210"/>
      <c r="AG225" s="210" t="s">
        <v>327</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ht="21" outlineLevel="2" x14ac:dyDescent="0.25">
      <c r="A226" s="217"/>
      <c r="B226" s="218"/>
      <c r="C226" s="266" t="s">
        <v>1854</v>
      </c>
      <c r="D226" s="263"/>
      <c r="E226" s="263"/>
      <c r="F226" s="263"/>
      <c r="G226" s="263"/>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467</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40" t="str">
        <f>C226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26" s="210"/>
      <c r="BC226" s="210"/>
      <c r="BD226" s="210"/>
      <c r="BE226" s="210"/>
      <c r="BF226" s="210"/>
      <c r="BG226" s="210"/>
      <c r="BH226" s="210"/>
    </row>
    <row r="227" spans="1:60" outlineLevel="2" x14ac:dyDescent="0.25">
      <c r="A227" s="217"/>
      <c r="B227" s="218"/>
      <c r="C227" s="252" t="s">
        <v>1855</v>
      </c>
      <c r="D227" s="241"/>
      <c r="E227" s="241"/>
      <c r="F227" s="241"/>
      <c r="G227" s="241"/>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298</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5">
      <c r="A228" s="217"/>
      <c r="B228" s="218"/>
      <c r="C228" s="265" t="s">
        <v>1856</v>
      </c>
      <c r="D228" s="257"/>
      <c r="E228" s="258">
        <v>8.36</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395</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5">
      <c r="A229" s="217"/>
      <c r="B229" s="218"/>
      <c r="C229" s="265" t="s">
        <v>1857</v>
      </c>
      <c r="D229" s="257"/>
      <c r="E229" s="258">
        <v>8.36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395</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5">
      <c r="A230" s="232">
        <v>40</v>
      </c>
      <c r="B230" s="233" t="s">
        <v>1858</v>
      </c>
      <c r="C230" s="250" t="s">
        <v>1859</v>
      </c>
      <c r="D230" s="234" t="s">
        <v>465</v>
      </c>
      <c r="E230" s="235">
        <v>7.392E-2</v>
      </c>
      <c r="F230" s="236"/>
      <c r="G230" s="237">
        <f>ROUND(E230*F230,2)</f>
        <v>0</v>
      </c>
      <c r="H230" s="236"/>
      <c r="I230" s="237">
        <f>ROUND(E230*H230,2)</f>
        <v>0</v>
      </c>
      <c r="J230" s="236"/>
      <c r="K230" s="237">
        <f>ROUND(E230*J230,2)</f>
        <v>0</v>
      </c>
      <c r="L230" s="237">
        <v>12</v>
      </c>
      <c r="M230" s="237">
        <f>G230*(1+L230/100)</f>
        <v>0</v>
      </c>
      <c r="N230" s="235">
        <v>1.0554399999999999</v>
      </c>
      <c r="O230" s="235">
        <f>ROUND(E230*N230,2)</f>
        <v>0.08</v>
      </c>
      <c r="P230" s="235">
        <v>0</v>
      </c>
      <c r="Q230" s="235">
        <f>ROUND(E230*P230,2)</f>
        <v>0</v>
      </c>
      <c r="R230" s="237" t="s">
        <v>438</v>
      </c>
      <c r="S230" s="237" t="s">
        <v>292</v>
      </c>
      <c r="T230" s="238" t="s">
        <v>439</v>
      </c>
      <c r="U230" s="220">
        <v>15.211</v>
      </c>
      <c r="V230" s="220">
        <f>ROUND(E230*U230,2)</f>
        <v>1.1200000000000001</v>
      </c>
      <c r="W230" s="220"/>
      <c r="X230" s="220" t="s">
        <v>326</v>
      </c>
      <c r="Y230" s="220" t="s">
        <v>295</v>
      </c>
      <c r="Z230" s="210"/>
      <c r="AA230" s="210"/>
      <c r="AB230" s="210"/>
      <c r="AC230" s="210"/>
      <c r="AD230" s="210"/>
      <c r="AE230" s="210"/>
      <c r="AF230" s="210"/>
      <c r="AG230" s="210" t="s">
        <v>327</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21" outlineLevel="2" x14ac:dyDescent="0.25">
      <c r="A231" s="217"/>
      <c r="B231" s="218"/>
      <c r="C231" s="266" t="s">
        <v>1854</v>
      </c>
      <c r="D231" s="263"/>
      <c r="E231" s="263"/>
      <c r="F231" s="263"/>
      <c r="G231" s="263"/>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467</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40" t="str">
        <f>C231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31" s="210"/>
      <c r="BC231" s="210"/>
      <c r="BD231" s="210"/>
      <c r="BE231" s="210"/>
      <c r="BF231" s="210"/>
      <c r="BG231" s="210"/>
      <c r="BH231" s="210"/>
    </row>
    <row r="232" spans="1:60" outlineLevel="2" x14ac:dyDescent="0.25">
      <c r="A232" s="217"/>
      <c r="B232" s="218"/>
      <c r="C232" s="252" t="s">
        <v>488</v>
      </c>
      <c r="D232" s="241"/>
      <c r="E232" s="241"/>
      <c r="F232" s="241"/>
      <c r="G232" s="241"/>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298</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5">
      <c r="A233" s="217"/>
      <c r="B233" s="218"/>
      <c r="C233" s="265" t="s">
        <v>1860</v>
      </c>
      <c r="D233" s="257"/>
      <c r="E233" s="258">
        <v>0.04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5">
      <c r="A234" s="217"/>
      <c r="B234" s="218"/>
      <c r="C234" s="265" t="s">
        <v>1861</v>
      </c>
      <c r="D234" s="257"/>
      <c r="E234" s="258">
        <v>0.04</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395</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5">
      <c r="A235" s="232">
        <v>41</v>
      </c>
      <c r="B235" s="233" t="s">
        <v>1862</v>
      </c>
      <c r="C235" s="250" t="s">
        <v>1863</v>
      </c>
      <c r="D235" s="234" t="s">
        <v>465</v>
      </c>
      <c r="E235" s="235">
        <v>11.202209999999999</v>
      </c>
      <c r="F235" s="236"/>
      <c r="G235" s="237">
        <f>ROUND(E235*F235,2)</f>
        <v>0</v>
      </c>
      <c r="H235" s="236"/>
      <c r="I235" s="237">
        <f>ROUND(E235*H235,2)</f>
        <v>0</v>
      </c>
      <c r="J235" s="236"/>
      <c r="K235" s="237">
        <f>ROUND(E235*J235,2)</f>
        <v>0</v>
      </c>
      <c r="L235" s="237">
        <v>12</v>
      </c>
      <c r="M235" s="237">
        <f>G235*(1+L235/100)</f>
        <v>0</v>
      </c>
      <c r="N235" s="235">
        <v>1.0543800000000001</v>
      </c>
      <c r="O235" s="235">
        <f>ROUND(E235*N235,2)</f>
        <v>11.81</v>
      </c>
      <c r="P235" s="235">
        <v>0</v>
      </c>
      <c r="Q235" s="235">
        <f>ROUND(E235*P235,2)</f>
        <v>0</v>
      </c>
      <c r="R235" s="237" t="s">
        <v>438</v>
      </c>
      <c r="S235" s="237" t="s">
        <v>292</v>
      </c>
      <c r="T235" s="238" t="s">
        <v>439</v>
      </c>
      <c r="U235" s="220">
        <v>15.211</v>
      </c>
      <c r="V235" s="220">
        <f>ROUND(E235*U235,2)</f>
        <v>170.4</v>
      </c>
      <c r="W235" s="220"/>
      <c r="X235" s="220" t="s">
        <v>326</v>
      </c>
      <c r="Y235" s="220" t="s">
        <v>295</v>
      </c>
      <c r="Z235" s="210"/>
      <c r="AA235" s="210"/>
      <c r="AB235" s="210"/>
      <c r="AC235" s="210"/>
      <c r="AD235" s="210"/>
      <c r="AE235" s="210"/>
      <c r="AF235" s="210"/>
      <c r="AG235" s="210" t="s">
        <v>327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ht="21" outlineLevel="2" x14ac:dyDescent="0.25">
      <c r="A236" s="217"/>
      <c r="B236" s="218"/>
      <c r="C236" s="266" t="s">
        <v>1854</v>
      </c>
      <c r="D236" s="263"/>
      <c r="E236" s="263"/>
      <c r="F236" s="263"/>
      <c r="G236" s="263"/>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467</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40" t="str">
        <f>C236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36" s="210"/>
      <c r="BC236" s="210"/>
      <c r="BD236" s="210"/>
      <c r="BE236" s="210"/>
      <c r="BF236" s="210"/>
      <c r="BG236" s="210"/>
      <c r="BH236" s="210"/>
    </row>
    <row r="237" spans="1:60" outlineLevel="2" x14ac:dyDescent="0.25">
      <c r="A237" s="217"/>
      <c r="B237" s="218"/>
      <c r="C237" s="252" t="s">
        <v>488</v>
      </c>
      <c r="D237" s="241"/>
      <c r="E237" s="241"/>
      <c r="F237" s="241"/>
      <c r="G237" s="241"/>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298</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5">
      <c r="A238" s="217"/>
      <c r="B238" s="218"/>
      <c r="C238" s="265" t="s">
        <v>1864</v>
      </c>
      <c r="D238" s="257"/>
      <c r="E238" s="258">
        <v>5.6</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395</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5">
      <c r="A239" s="217"/>
      <c r="B239" s="218"/>
      <c r="C239" s="265" t="s">
        <v>1865</v>
      </c>
      <c r="D239" s="257"/>
      <c r="E239" s="258">
        <v>5.6</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5">
      <c r="A240" s="232">
        <v>42</v>
      </c>
      <c r="B240" s="233" t="s">
        <v>1866</v>
      </c>
      <c r="C240" s="250" t="s">
        <v>1867</v>
      </c>
      <c r="D240" s="234" t="s">
        <v>740</v>
      </c>
      <c r="E240" s="235">
        <v>50.4</v>
      </c>
      <c r="F240" s="236"/>
      <c r="G240" s="237">
        <f>ROUND(E240*F240,2)</f>
        <v>0</v>
      </c>
      <c r="H240" s="236"/>
      <c r="I240" s="237">
        <f>ROUND(E240*H240,2)</f>
        <v>0</v>
      </c>
      <c r="J240" s="236"/>
      <c r="K240" s="237">
        <f>ROUND(E240*J240,2)</f>
        <v>0</v>
      </c>
      <c r="L240" s="237">
        <v>12</v>
      </c>
      <c r="M240" s="237">
        <f>G240*(1+L240/100)</f>
        <v>0</v>
      </c>
      <c r="N240" s="235">
        <v>0</v>
      </c>
      <c r="O240" s="235">
        <f>ROUND(E240*N240,2)</f>
        <v>0</v>
      </c>
      <c r="P240" s="235">
        <v>0</v>
      </c>
      <c r="Q240" s="235">
        <f>ROUND(E240*P240,2)</f>
        <v>0</v>
      </c>
      <c r="R240" s="237"/>
      <c r="S240" s="237" t="s">
        <v>325</v>
      </c>
      <c r="T240" s="238" t="s">
        <v>293</v>
      </c>
      <c r="U240" s="220">
        <v>0</v>
      </c>
      <c r="V240" s="220">
        <f>ROUND(E240*U240,2)</f>
        <v>0</v>
      </c>
      <c r="W240" s="220"/>
      <c r="X240" s="220" t="s">
        <v>326</v>
      </c>
      <c r="Y240" s="220" t="s">
        <v>295</v>
      </c>
      <c r="Z240" s="210"/>
      <c r="AA240" s="210"/>
      <c r="AB240" s="210"/>
      <c r="AC240" s="210"/>
      <c r="AD240" s="210"/>
      <c r="AE240" s="210"/>
      <c r="AF240" s="210"/>
      <c r="AG240" s="210" t="s">
        <v>327</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5">
      <c r="A241" s="217"/>
      <c r="B241" s="218"/>
      <c r="C241" s="265" t="s">
        <v>1868</v>
      </c>
      <c r="D241" s="257"/>
      <c r="E241" s="258">
        <v>50.4</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395</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5">
      <c r="A242" s="232">
        <v>43</v>
      </c>
      <c r="B242" s="233" t="s">
        <v>1869</v>
      </c>
      <c r="C242" s="250" t="s">
        <v>1870</v>
      </c>
      <c r="D242" s="234" t="s">
        <v>452</v>
      </c>
      <c r="E242" s="235">
        <v>2.1832500000000001</v>
      </c>
      <c r="F242" s="236"/>
      <c r="G242" s="237">
        <f>ROUND(E242*F242,2)</f>
        <v>0</v>
      </c>
      <c r="H242" s="236"/>
      <c r="I242" s="237">
        <f>ROUND(E242*H242,2)</f>
        <v>0</v>
      </c>
      <c r="J242" s="236"/>
      <c r="K242" s="237">
        <f>ROUND(E242*J242,2)</f>
        <v>0</v>
      </c>
      <c r="L242" s="237">
        <v>12</v>
      </c>
      <c r="M242" s="237">
        <f>G242*(1+L242/100)</f>
        <v>0</v>
      </c>
      <c r="N242" s="235">
        <v>2.5251100000000002</v>
      </c>
      <c r="O242" s="235">
        <f>ROUND(E242*N242,2)</f>
        <v>5.51</v>
      </c>
      <c r="P242" s="235">
        <v>0</v>
      </c>
      <c r="Q242" s="235">
        <f>ROUND(E242*P242,2)</f>
        <v>0</v>
      </c>
      <c r="R242" s="237" t="s">
        <v>438</v>
      </c>
      <c r="S242" s="237" t="s">
        <v>292</v>
      </c>
      <c r="T242" s="238" t="s">
        <v>439</v>
      </c>
      <c r="U242" s="220">
        <v>1.448</v>
      </c>
      <c r="V242" s="220">
        <f>ROUND(E242*U242,2)</f>
        <v>3.16</v>
      </c>
      <c r="W242" s="220"/>
      <c r="X242" s="220" t="s">
        <v>326</v>
      </c>
      <c r="Y242" s="220" t="s">
        <v>295</v>
      </c>
      <c r="Z242" s="210"/>
      <c r="AA242" s="210"/>
      <c r="AB242" s="210"/>
      <c r="AC242" s="210"/>
      <c r="AD242" s="210"/>
      <c r="AE242" s="210"/>
      <c r="AF242" s="210"/>
      <c r="AG242" s="210" t="s">
        <v>327</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5">
      <c r="A243" s="217"/>
      <c r="B243" s="218"/>
      <c r="C243" s="251" t="s">
        <v>488</v>
      </c>
      <c r="D243" s="239"/>
      <c r="E243" s="239"/>
      <c r="F243" s="239"/>
      <c r="G243" s="239"/>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298</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5">
      <c r="A244" s="217"/>
      <c r="B244" s="218"/>
      <c r="C244" s="265" t="s">
        <v>1871</v>
      </c>
      <c r="D244" s="257"/>
      <c r="E244" s="258">
        <v>2.1800000000000002</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395</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5">
      <c r="A245" s="232">
        <v>44</v>
      </c>
      <c r="B245" s="233" t="s">
        <v>1872</v>
      </c>
      <c r="C245" s="250" t="s">
        <v>1873</v>
      </c>
      <c r="D245" s="234" t="s">
        <v>407</v>
      </c>
      <c r="E245" s="235">
        <v>270</v>
      </c>
      <c r="F245" s="236"/>
      <c r="G245" s="237">
        <f>ROUND(E245*F245,2)</f>
        <v>0</v>
      </c>
      <c r="H245" s="236"/>
      <c r="I245" s="237">
        <f>ROUND(E245*H245,2)</f>
        <v>0</v>
      </c>
      <c r="J245" s="236"/>
      <c r="K245" s="237">
        <f>ROUND(E245*J245,2)</f>
        <v>0</v>
      </c>
      <c r="L245" s="237">
        <v>12</v>
      </c>
      <c r="M245" s="237">
        <f>G245*(1+L245/100)</f>
        <v>0</v>
      </c>
      <c r="N245" s="235">
        <v>0</v>
      </c>
      <c r="O245" s="235">
        <f>ROUND(E245*N245,2)</f>
        <v>0</v>
      </c>
      <c r="P245" s="235">
        <v>0</v>
      </c>
      <c r="Q245" s="235">
        <f>ROUND(E245*P245,2)</f>
        <v>0</v>
      </c>
      <c r="R245" s="237" t="s">
        <v>438</v>
      </c>
      <c r="S245" s="237" t="s">
        <v>292</v>
      </c>
      <c r="T245" s="238" t="s">
        <v>439</v>
      </c>
      <c r="U245" s="220">
        <v>0.17799999999999999</v>
      </c>
      <c r="V245" s="220">
        <f>ROUND(E245*U245,2)</f>
        <v>48.06</v>
      </c>
      <c r="W245" s="220"/>
      <c r="X245" s="220" t="s">
        <v>326</v>
      </c>
      <c r="Y245" s="220" t="s">
        <v>295</v>
      </c>
      <c r="Z245" s="210"/>
      <c r="AA245" s="210"/>
      <c r="AB245" s="210"/>
      <c r="AC245" s="210"/>
      <c r="AD245" s="210"/>
      <c r="AE245" s="210"/>
      <c r="AF245" s="210"/>
      <c r="AG245" s="210" t="s">
        <v>327</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5">
      <c r="A246" s="217"/>
      <c r="B246" s="218"/>
      <c r="C246" s="266" t="s">
        <v>693</v>
      </c>
      <c r="D246" s="263"/>
      <c r="E246" s="263"/>
      <c r="F246" s="263"/>
      <c r="G246" s="263"/>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467</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5">
      <c r="A247" s="217"/>
      <c r="B247" s="218"/>
      <c r="C247" s="265" t="s">
        <v>1874</v>
      </c>
      <c r="D247" s="257"/>
      <c r="E247" s="258">
        <v>270</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395</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5">
      <c r="A248" s="232">
        <v>45</v>
      </c>
      <c r="B248" s="233" t="s">
        <v>1875</v>
      </c>
      <c r="C248" s="250" t="s">
        <v>1876</v>
      </c>
      <c r="D248" s="234" t="s">
        <v>407</v>
      </c>
      <c r="E248" s="235">
        <v>270</v>
      </c>
      <c r="F248" s="236"/>
      <c r="G248" s="237">
        <f>ROUND(E248*F248,2)</f>
        <v>0</v>
      </c>
      <c r="H248" s="236"/>
      <c r="I248" s="237">
        <f>ROUND(E248*H248,2)</f>
        <v>0</v>
      </c>
      <c r="J248" s="236"/>
      <c r="K248" s="237">
        <f>ROUND(E248*J248,2)</f>
        <v>0</v>
      </c>
      <c r="L248" s="237">
        <v>12</v>
      </c>
      <c r="M248" s="237">
        <f>G248*(1+L248/100)</f>
        <v>0</v>
      </c>
      <c r="N248" s="235">
        <v>0</v>
      </c>
      <c r="O248" s="235">
        <f>ROUND(E248*N248,2)</f>
        <v>0</v>
      </c>
      <c r="P248" s="235">
        <v>0</v>
      </c>
      <c r="Q248" s="235">
        <f>ROUND(E248*P248,2)</f>
        <v>0</v>
      </c>
      <c r="R248" s="237" t="s">
        <v>438</v>
      </c>
      <c r="S248" s="237" t="s">
        <v>292</v>
      </c>
      <c r="T248" s="238" t="s">
        <v>439</v>
      </c>
      <c r="U248" s="220">
        <v>9.5000000000000001E-2</v>
      </c>
      <c r="V248" s="220">
        <f>ROUND(E248*U248,2)</f>
        <v>25.65</v>
      </c>
      <c r="W248" s="220"/>
      <c r="X248" s="220" t="s">
        <v>326</v>
      </c>
      <c r="Y248" s="220" t="s">
        <v>295</v>
      </c>
      <c r="Z248" s="210"/>
      <c r="AA248" s="210"/>
      <c r="AB248" s="210"/>
      <c r="AC248" s="210"/>
      <c r="AD248" s="210"/>
      <c r="AE248" s="210"/>
      <c r="AF248" s="210"/>
      <c r="AG248" s="210" t="s">
        <v>327</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2" x14ac:dyDescent="0.25">
      <c r="A249" s="217"/>
      <c r="B249" s="218"/>
      <c r="C249" s="266" t="s">
        <v>693</v>
      </c>
      <c r="D249" s="263"/>
      <c r="E249" s="263"/>
      <c r="F249" s="263"/>
      <c r="G249" s="263"/>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467</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5">
      <c r="A250" s="217"/>
      <c r="B250" s="218"/>
      <c r="C250" s="252" t="s">
        <v>488</v>
      </c>
      <c r="D250" s="241"/>
      <c r="E250" s="241"/>
      <c r="F250" s="241"/>
      <c r="G250" s="241"/>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298</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5">
      <c r="A251" s="217"/>
      <c r="B251" s="218"/>
      <c r="C251" s="265" t="s">
        <v>1874</v>
      </c>
      <c r="D251" s="257"/>
      <c r="E251" s="258">
        <v>270</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5">
      <c r="A252" s="232">
        <v>46</v>
      </c>
      <c r="B252" s="233" t="s">
        <v>1877</v>
      </c>
      <c r="C252" s="250" t="s">
        <v>1878</v>
      </c>
      <c r="D252" s="234" t="s">
        <v>740</v>
      </c>
      <c r="E252" s="235">
        <v>110.12</v>
      </c>
      <c r="F252" s="236"/>
      <c r="G252" s="237">
        <f>ROUND(E252*F252,2)</f>
        <v>0</v>
      </c>
      <c r="H252" s="236"/>
      <c r="I252" s="237">
        <f>ROUND(E252*H252,2)</f>
        <v>0</v>
      </c>
      <c r="J252" s="236"/>
      <c r="K252" s="237">
        <f>ROUND(E252*J252,2)</f>
        <v>0</v>
      </c>
      <c r="L252" s="237">
        <v>12</v>
      </c>
      <c r="M252" s="237">
        <f>G252*(1+L252/100)</f>
        <v>0</v>
      </c>
      <c r="N252" s="235">
        <v>3.7799999999999999E-3</v>
      </c>
      <c r="O252" s="235">
        <f>ROUND(E252*N252,2)</f>
        <v>0.42</v>
      </c>
      <c r="P252" s="235">
        <v>0</v>
      </c>
      <c r="Q252" s="235">
        <f>ROUND(E252*P252,2)</f>
        <v>0</v>
      </c>
      <c r="R252" s="237"/>
      <c r="S252" s="237" t="s">
        <v>325</v>
      </c>
      <c r="T252" s="238" t="s">
        <v>293</v>
      </c>
      <c r="U252" s="220">
        <v>0</v>
      </c>
      <c r="V252" s="220">
        <f>ROUND(E252*U252,2)</f>
        <v>0</v>
      </c>
      <c r="W252" s="220"/>
      <c r="X252" s="220" t="s">
        <v>326</v>
      </c>
      <c r="Y252" s="220" t="s">
        <v>295</v>
      </c>
      <c r="Z252" s="210"/>
      <c r="AA252" s="210"/>
      <c r="AB252" s="210"/>
      <c r="AC252" s="210"/>
      <c r="AD252" s="210"/>
      <c r="AE252" s="210"/>
      <c r="AF252" s="210"/>
      <c r="AG252" s="210" t="s">
        <v>327</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5">
      <c r="A253" s="217"/>
      <c r="B253" s="218"/>
      <c r="C253" s="265" t="s">
        <v>1879</v>
      </c>
      <c r="D253" s="257"/>
      <c r="E253" s="258">
        <v>9</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5">
      <c r="A254" s="217"/>
      <c r="B254" s="218"/>
      <c r="C254" s="265" t="s">
        <v>1880</v>
      </c>
      <c r="D254" s="257"/>
      <c r="E254" s="258">
        <v>12.1</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395</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5">
      <c r="A255" s="217"/>
      <c r="B255" s="218"/>
      <c r="C255" s="265" t="s">
        <v>1881</v>
      </c>
      <c r="D255" s="257"/>
      <c r="E255" s="258">
        <v>7.92</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395</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5">
      <c r="A256" s="217"/>
      <c r="B256" s="218"/>
      <c r="C256" s="265" t="s">
        <v>1882</v>
      </c>
      <c r="D256" s="257"/>
      <c r="E256" s="258">
        <v>72.2</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395</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5">
      <c r="A257" s="217"/>
      <c r="B257" s="218"/>
      <c r="C257" s="265" t="s">
        <v>1883</v>
      </c>
      <c r="D257" s="257"/>
      <c r="E257" s="258">
        <v>6.06</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395</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5">
      <c r="A258" s="217"/>
      <c r="B258" s="218"/>
      <c r="C258" s="265" t="s">
        <v>1884</v>
      </c>
      <c r="D258" s="257"/>
      <c r="E258" s="258">
        <v>2.84</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395</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x14ac:dyDescent="0.25">
      <c r="A259" s="225" t="s">
        <v>287</v>
      </c>
      <c r="B259" s="226" t="s">
        <v>223</v>
      </c>
      <c r="C259" s="249" t="s">
        <v>224</v>
      </c>
      <c r="D259" s="227"/>
      <c r="E259" s="228"/>
      <c r="F259" s="229"/>
      <c r="G259" s="229">
        <f>SUMIF(AG260:AG296,"&lt;&gt;NOR",G260:G296)</f>
        <v>0</v>
      </c>
      <c r="H259" s="229"/>
      <c r="I259" s="229">
        <f>SUM(I260:I296)</f>
        <v>0</v>
      </c>
      <c r="J259" s="229"/>
      <c r="K259" s="229">
        <f>SUM(K260:K296)</f>
        <v>0</v>
      </c>
      <c r="L259" s="229"/>
      <c r="M259" s="229">
        <f>SUM(M260:M296)</f>
        <v>0</v>
      </c>
      <c r="N259" s="228"/>
      <c r="O259" s="228">
        <f>SUM(O260:O296)</f>
        <v>0.81</v>
      </c>
      <c r="P259" s="228"/>
      <c r="Q259" s="228">
        <f>SUM(Q260:Q296)</f>
        <v>0</v>
      </c>
      <c r="R259" s="229"/>
      <c r="S259" s="229"/>
      <c r="T259" s="230"/>
      <c r="U259" s="224"/>
      <c r="V259" s="224">
        <f>SUM(V260:V296)</f>
        <v>74.900000000000006</v>
      </c>
      <c r="W259" s="224"/>
      <c r="X259" s="224"/>
      <c r="Y259" s="224"/>
      <c r="AG259" t="s">
        <v>288</v>
      </c>
    </row>
    <row r="260" spans="1:60" outlineLevel="1" x14ac:dyDescent="0.25">
      <c r="A260" s="232">
        <v>47</v>
      </c>
      <c r="B260" s="233" t="s">
        <v>1885</v>
      </c>
      <c r="C260" s="250" t="s">
        <v>1886</v>
      </c>
      <c r="D260" s="234" t="s">
        <v>465</v>
      </c>
      <c r="E260" s="235">
        <v>5.0000000000000001E-3</v>
      </c>
      <c r="F260" s="236"/>
      <c r="G260" s="237">
        <f>ROUND(E260*F260,2)</f>
        <v>0</v>
      </c>
      <c r="H260" s="236"/>
      <c r="I260" s="237">
        <f>ROUND(E260*H260,2)</f>
        <v>0</v>
      </c>
      <c r="J260" s="236"/>
      <c r="K260" s="237">
        <f>ROUND(E260*J260,2)</f>
        <v>0</v>
      </c>
      <c r="L260" s="237">
        <v>12</v>
      </c>
      <c r="M260" s="237">
        <f>G260*(1+L260/100)</f>
        <v>0</v>
      </c>
      <c r="N260" s="235">
        <v>1</v>
      </c>
      <c r="O260" s="235">
        <f>ROUND(E260*N260,2)</f>
        <v>0.01</v>
      </c>
      <c r="P260" s="235">
        <v>0</v>
      </c>
      <c r="Q260" s="235">
        <f>ROUND(E260*P260,2)</f>
        <v>0</v>
      </c>
      <c r="R260" s="237" t="s">
        <v>606</v>
      </c>
      <c r="S260" s="237" t="s">
        <v>292</v>
      </c>
      <c r="T260" s="238" t="s">
        <v>439</v>
      </c>
      <c r="U260" s="220">
        <v>0</v>
      </c>
      <c r="V260" s="220">
        <f>ROUND(E260*U260,2)</f>
        <v>0</v>
      </c>
      <c r="W260" s="220"/>
      <c r="X260" s="220" t="s">
        <v>607</v>
      </c>
      <c r="Y260" s="220" t="s">
        <v>295</v>
      </c>
      <c r="Z260" s="210"/>
      <c r="AA260" s="210"/>
      <c r="AB260" s="210"/>
      <c r="AC260" s="210"/>
      <c r="AD260" s="210"/>
      <c r="AE260" s="210"/>
      <c r="AF260" s="210"/>
      <c r="AG260" s="210" t="s">
        <v>608</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2" x14ac:dyDescent="0.25">
      <c r="A261" s="217"/>
      <c r="B261" s="218"/>
      <c r="C261" s="267" t="s">
        <v>468</v>
      </c>
      <c r="D261" s="259"/>
      <c r="E261" s="260"/>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3" x14ac:dyDescent="0.25">
      <c r="A262" s="217"/>
      <c r="B262" s="218"/>
      <c r="C262" s="268" t="s">
        <v>1887</v>
      </c>
      <c r="D262" s="259"/>
      <c r="E262" s="260"/>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395</v>
      </c>
      <c r="AH262" s="210">
        <v>2</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5">
      <c r="A263" s="217"/>
      <c r="B263" s="218"/>
      <c r="C263" s="268" t="s">
        <v>1888</v>
      </c>
      <c r="D263" s="259"/>
      <c r="E263" s="260"/>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395</v>
      </c>
      <c r="AH263" s="210">
        <v>2</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5">
      <c r="A264" s="217"/>
      <c r="B264" s="218"/>
      <c r="C264" s="269" t="s">
        <v>473</v>
      </c>
      <c r="D264" s="261"/>
      <c r="E264" s="262"/>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395</v>
      </c>
      <c r="AH264" s="210">
        <v>3</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5">
      <c r="A265" s="217"/>
      <c r="B265" s="218"/>
      <c r="C265" s="267" t="s">
        <v>474</v>
      </c>
      <c r="D265" s="259"/>
      <c r="E265" s="260"/>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395</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5">
      <c r="A266" s="217"/>
      <c r="B266" s="218"/>
      <c r="C266" s="265" t="s">
        <v>1889</v>
      </c>
      <c r="D266" s="257"/>
      <c r="E266" s="258">
        <v>0.01</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395</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5">
      <c r="A267" s="232">
        <v>48</v>
      </c>
      <c r="B267" s="233" t="s">
        <v>1890</v>
      </c>
      <c r="C267" s="250" t="s">
        <v>1891</v>
      </c>
      <c r="D267" s="234" t="s">
        <v>465</v>
      </c>
      <c r="E267" s="235">
        <v>2.9499999999999999E-3</v>
      </c>
      <c r="F267" s="236"/>
      <c r="G267" s="237">
        <f>ROUND(E267*F267,2)</f>
        <v>0</v>
      </c>
      <c r="H267" s="236"/>
      <c r="I267" s="237">
        <f>ROUND(E267*H267,2)</f>
        <v>0</v>
      </c>
      <c r="J267" s="236"/>
      <c r="K267" s="237">
        <f>ROUND(E267*J267,2)</f>
        <v>0</v>
      </c>
      <c r="L267" s="237">
        <v>12</v>
      </c>
      <c r="M267" s="237">
        <f>G267*(1+L267/100)</f>
        <v>0</v>
      </c>
      <c r="N267" s="235">
        <v>1</v>
      </c>
      <c r="O267" s="235">
        <f>ROUND(E267*N267,2)</f>
        <v>0</v>
      </c>
      <c r="P267" s="235">
        <v>0</v>
      </c>
      <c r="Q267" s="235">
        <f>ROUND(E267*P267,2)</f>
        <v>0</v>
      </c>
      <c r="R267" s="237" t="s">
        <v>606</v>
      </c>
      <c r="S267" s="237" t="s">
        <v>292</v>
      </c>
      <c r="T267" s="238" t="s">
        <v>439</v>
      </c>
      <c r="U267" s="220">
        <v>0</v>
      </c>
      <c r="V267" s="220">
        <f>ROUND(E267*U267,2)</f>
        <v>0</v>
      </c>
      <c r="W267" s="220"/>
      <c r="X267" s="220" t="s">
        <v>607</v>
      </c>
      <c r="Y267" s="220" t="s">
        <v>295</v>
      </c>
      <c r="Z267" s="210"/>
      <c r="AA267" s="210"/>
      <c r="AB267" s="210"/>
      <c r="AC267" s="210"/>
      <c r="AD267" s="210"/>
      <c r="AE267" s="210"/>
      <c r="AF267" s="210"/>
      <c r="AG267" s="210" t="s">
        <v>608</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2" x14ac:dyDescent="0.25">
      <c r="A268" s="217"/>
      <c r="B268" s="218"/>
      <c r="C268" s="265" t="s">
        <v>1892</v>
      </c>
      <c r="D268" s="257"/>
      <c r="E268" s="258"/>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395</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5">
      <c r="A269" s="232">
        <v>49</v>
      </c>
      <c r="B269" s="233" t="s">
        <v>1893</v>
      </c>
      <c r="C269" s="250" t="s">
        <v>1894</v>
      </c>
      <c r="D269" s="234" t="s">
        <v>465</v>
      </c>
      <c r="E269" s="235">
        <v>0.15160000000000001</v>
      </c>
      <c r="F269" s="236"/>
      <c r="G269" s="237">
        <f>ROUND(E269*F269,2)</f>
        <v>0</v>
      </c>
      <c r="H269" s="236"/>
      <c r="I269" s="237">
        <f>ROUND(E269*H269,2)</f>
        <v>0</v>
      </c>
      <c r="J269" s="236"/>
      <c r="K269" s="237">
        <f>ROUND(E269*J269,2)</f>
        <v>0</v>
      </c>
      <c r="L269" s="237">
        <v>12</v>
      </c>
      <c r="M269" s="237">
        <f>G269*(1+L269/100)</f>
        <v>0</v>
      </c>
      <c r="N269" s="235">
        <v>1</v>
      </c>
      <c r="O269" s="235">
        <f>ROUND(E269*N269,2)</f>
        <v>0.15</v>
      </c>
      <c r="P269" s="235">
        <v>0</v>
      </c>
      <c r="Q269" s="235">
        <f>ROUND(E269*P269,2)</f>
        <v>0</v>
      </c>
      <c r="R269" s="237" t="s">
        <v>606</v>
      </c>
      <c r="S269" s="237" t="s">
        <v>292</v>
      </c>
      <c r="T269" s="238" t="s">
        <v>439</v>
      </c>
      <c r="U269" s="220">
        <v>0</v>
      </c>
      <c r="V269" s="220">
        <f>ROUND(E269*U269,2)</f>
        <v>0</v>
      </c>
      <c r="W269" s="220"/>
      <c r="X269" s="220" t="s">
        <v>607</v>
      </c>
      <c r="Y269" s="220" t="s">
        <v>295</v>
      </c>
      <c r="Z269" s="210"/>
      <c r="AA269" s="210"/>
      <c r="AB269" s="210"/>
      <c r="AC269" s="210"/>
      <c r="AD269" s="210"/>
      <c r="AE269" s="210"/>
      <c r="AF269" s="210"/>
      <c r="AG269" s="210" t="s">
        <v>608</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7" t="s">
        <v>468</v>
      </c>
      <c r="D270" s="259"/>
      <c r="E270" s="260"/>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5">
      <c r="A271" s="217"/>
      <c r="B271" s="218"/>
      <c r="C271" s="268" t="s">
        <v>1895</v>
      </c>
      <c r="D271" s="259"/>
      <c r="E271" s="260">
        <v>0.12</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395</v>
      </c>
      <c r="AH271" s="210">
        <v>2</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5">
      <c r="A272" s="217"/>
      <c r="B272" s="218"/>
      <c r="C272" s="268" t="s">
        <v>1896</v>
      </c>
      <c r="D272" s="259"/>
      <c r="E272" s="260"/>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395</v>
      </c>
      <c r="AH272" s="210">
        <v>2</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5">
      <c r="A273" s="217"/>
      <c r="B273" s="218"/>
      <c r="C273" s="269" t="s">
        <v>473</v>
      </c>
      <c r="D273" s="261"/>
      <c r="E273" s="262"/>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3</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5">
      <c r="A274" s="217"/>
      <c r="B274" s="218"/>
      <c r="C274" s="267" t="s">
        <v>474</v>
      </c>
      <c r="D274" s="259"/>
      <c r="E274" s="260"/>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395</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5">
      <c r="A275" s="217"/>
      <c r="B275" s="218"/>
      <c r="C275" s="265" t="s">
        <v>1897</v>
      </c>
      <c r="D275" s="257"/>
      <c r="E275" s="258">
        <v>0.15</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395</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5">
      <c r="A276" s="232">
        <v>50</v>
      </c>
      <c r="B276" s="233" t="s">
        <v>1898</v>
      </c>
      <c r="C276" s="250" t="s">
        <v>1899</v>
      </c>
      <c r="D276" s="234" t="s">
        <v>465</v>
      </c>
      <c r="E276" s="235">
        <v>0.10016</v>
      </c>
      <c r="F276" s="236"/>
      <c r="G276" s="237">
        <f>ROUND(E276*F276,2)</f>
        <v>0</v>
      </c>
      <c r="H276" s="236"/>
      <c r="I276" s="237">
        <f>ROUND(E276*H276,2)</f>
        <v>0</v>
      </c>
      <c r="J276" s="236"/>
      <c r="K276" s="237">
        <f>ROUND(E276*J276,2)</f>
        <v>0</v>
      </c>
      <c r="L276" s="237">
        <v>12</v>
      </c>
      <c r="M276" s="237">
        <f>G276*(1+L276/100)</f>
        <v>0</v>
      </c>
      <c r="N276" s="235">
        <v>1</v>
      </c>
      <c r="O276" s="235">
        <f>ROUND(E276*N276,2)</f>
        <v>0.1</v>
      </c>
      <c r="P276" s="235">
        <v>0</v>
      </c>
      <c r="Q276" s="235">
        <f>ROUND(E276*P276,2)</f>
        <v>0</v>
      </c>
      <c r="R276" s="237"/>
      <c r="S276" s="237" t="s">
        <v>325</v>
      </c>
      <c r="T276" s="238" t="s">
        <v>293</v>
      </c>
      <c r="U276" s="220">
        <v>0</v>
      </c>
      <c r="V276" s="220">
        <f>ROUND(E276*U276,2)</f>
        <v>0</v>
      </c>
      <c r="W276" s="220"/>
      <c r="X276" s="220" t="s">
        <v>607</v>
      </c>
      <c r="Y276" s="220" t="s">
        <v>295</v>
      </c>
      <c r="Z276" s="210"/>
      <c r="AA276" s="210"/>
      <c r="AB276" s="210"/>
      <c r="AC276" s="210"/>
      <c r="AD276" s="210"/>
      <c r="AE276" s="210"/>
      <c r="AF276" s="210"/>
      <c r="AG276" s="210" t="s">
        <v>608</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2" x14ac:dyDescent="0.25">
      <c r="A277" s="217"/>
      <c r="B277" s="218"/>
      <c r="C277" s="251" t="s">
        <v>1900</v>
      </c>
      <c r="D277" s="239"/>
      <c r="E277" s="239"/>
      <c r="F277" s="239"/>
      <c r="G277" s="239"/>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298</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65" t="s">
        <v>1901</v>
      </c>
      <c r="D278" s="257"/>
      <c r="E278" s="258">
        <v>0.1</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395</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5">
      <c r="A279" s="232">
        <v>51</v>
      </c>
      <c r="B279" s="233" t="s">
        <v>1902</v>
      </c>
      <c r="C279" s="250" t="s">
        <v>1903</v>
      </c>
      <c r="D279" s="234" t="s">
        <v>465</v>
      </c>
      <c r="E279" s="235">
        <v>0.52059999999999995</v>
      </c>
      <c r="F279" s="236"/>
      <c r="G279" s="237">
        <f>ROUND(E279*F279,2)</f>
        <v>0</v>
      </c>
      <c r="H279" s="236"/>
      <c r="I279" s="237">
        <f>ROUND(E279*H279,2)</f>
        <v>0</v>
      </c>
      <c r="J279" s="236"/>
      <c r="K279" s="237">
        <f>ROUND(E279*J279,2)</f>
        <v>0</v>
      </c>
      <c r="L279" s="237">
        <v>12</v>
      </c>
      <c r="M279" s="237">
        <f>G279*(1+L279/100)</f>
        <v>0</v>
      </c>
      <c r="N279" s="235">
        <v>1</v>
      </c>
      <c r="O279" s="235">
        <f>ROUND(E279*N279,2)</f>
        <v>0.52</v>
      </c>
      <c r="P279" s="235">
        <v>0</v>
      </c>
      <c r="Q279" s="235">
        <f>ROUND(E279*P279,2)</f>
        <v>0</v>
      </c>
      <c r="R279" s="237"/>
      <c r="S279" s="237" t="s">
        <v>325</v>
      </c>
      <c r="T279" s="238" t="s">
        <v>293</v>
      </c>
      <c r="U279" s="220">
        <v>0</v>
      </c>
      <c r="V279" s="220">
        <f>ROUND(E279*U279,2)</f>
        <v>0</v>
      </c>
      <c r="W279" s="220"/>
      <c r="X279" s="220" t="s">
        <v>607</v>
      </c>
      <c r="Y279" s="220" t="s">
        <v>295</v>
      </c>
      <c r="Z279" s="210"/>
      <c r="AA279" s="210"/>
      <c r="AB279" s="210"/>
      <c r="AC279" s="210"/>
      <c r="AD279" s="210"/>
      <c r="AE279" s="210"/>
      <c r="AF279" s="210"/>
      <c r="AG279" s="210" t="s">
        <v>608</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5">
      <c r="A280" s="217"/>
      <c r="B280" s="218"/>
      <c r="C280" s="251" t="s">
        <v>1904</v>
      </c>
      <c r="D280" s="239"/>
      <c r="E280" s="239"/>
      <c r="F280" s="239"/>
      <c r="G280" s="239"/>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298</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65" t="s">
        <v>1905</v>
      </c>
      <c r="D281" s="257"/>
      <c r="E281" s="258">
        <v>0.52</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395</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5">
      <c r="A282" s="232">
        <v>52</v>
      </c>
      <c r="B282" s="233" t="s">
        <v>1906</v>
      </c>
      <c r="C282" s="250" t="s">
        <v>1907</v>
      </c>
      <c r="D282" s="234" t="s">
        <v>687</v>
      </c>
      <c r="E282" s="235">
        <v>624.25</v>
      </c>
      <c r="F282" s="236"/>
      <c r="G282" s="237">
        <f>ROUND(E282*F282,2)</f>
        <v>0</v>
      </c>
      <c r="H282" s="236"/>
      <c r="I282" s="237">
        <f>ROUND(E282*H282,2)</f>
        <v>0</v>
      </c>
      <c r="J282" s="236"/>
      <c r="K282" s="237">
        <f>ROUND(E282*J282,2)</f>
        <v>0</v>
      </c>
      <c r="L282" s="237">
        <v>12</v>
      </c>
      <c r="M282" s="237">
        <f>G282*(1+L282/100)</f>
        <v>0</v>
      </c>
      <c r="N282" s="235">
        <v>0</v>
      </c>
      <c r="O282" s="235">
        <f>ROUND(E282*N282,2)</f>
        <v>0</v>
      </c>
      <c r="P282" s="235">
        <v>0</v>
      </c>
      <c r="Q282" s="235">
        <f>ROUND(E282*P282,2)</f>
        <v>0</v>
      </c>
      <c r="R282" s="237"/>
      <c r="S282" s="237" t="s">
        <v>325</v>
      </c>
      <c r="T282" s="238" t="s">
        <v>293</v>
      </c>
      <c r="U282" s="220">
        <v>0</v>
      </c>
      <c r="V282" s="220">
        <f>ROUND(E282*U282,2)</f>
        <v>0</v>
      </c>
      <c r="W282" s="220"/>
      <c r="X282" s="220" t="s">
        <v>607</v>
      </c>
      <c r="Y282" s="220" t="s">
        <v>295</v>
      </c>
      <c r="Z282" s="210"/>
      <c r="AA282" s="210"/>
      <c r="AB282" s="210"/>
      <c r="AC282" s="210"/>
      <c r="AD282" s="210"/>
      <c r="AE282" s="210"/>
      <c r="AF282" s="210"/>
      <c r="AG282" s="210" t="s">
        <v>608</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5">
      <c r="A283" s="217"/>
      <c r="B283" s="218"/>
      <c r="C283" s="251" t="s">
        <v>1908</v>
      </c>
      <c r="D283" s="239"/>
      <c r="E283" s="239"/>
      <c r="F283" s="239"/>
      <c r="G283" s="239"/>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298</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65" t="s">
        <v>1909</v>
      </c>
      <c r="D284" s="257"/>
      <c r="E284" s="258">
        <v>624.25</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395</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5">
      <c r="A285" s="232">
        <v>53</v>
      </c>
      <c r="B285" s="233" t="s">
        <v>1910</v>
      </c>
      <c r="C285" s="250" t="s">
        <v>1911</v>
      </c>
      <c r="D285" s="234" t="s">
        <v>687</v>
      </c>
      <c r="E285" s="235">
        <v>11.07</v>
      </c>
      <c r="F285" s="236"/>
      <c r="G285" s="237">
        <f>ROUND(E285*F285,2)</f>
        <v>0</v>
      </c>
      <c r="H285" s="236"/>
      <c r="I285" s="237">
        <f>ROUND(E285*H285,2)</f>
        <v>0</v>
      </c>
      <c r="J285" s="236"/>
      <c r="K285" s="237">
        <f>ROUND(E285*J285,2)</f>
        <v>0</v>
      </c>
      <c r="L285" s="237">
        <v>12</v>
      </c>
      <c r="M285" s="237">
        <f>G285*(1+L285/100)</f>
        <v>0</v>
      </c>
      <c r="N285" s="235">
        <v>6.0000000000000002E-5</v>
      </c>
      <c r="O285" s="235">
        <f>ROUND(E285*N285,2)</f>
        <v>0</v>
      </c>
      <c r="P285" s="235">
        <v>0</v>
      </c>
      <c r="Q285" s="235">
        <f>ROUND(E285*P285,2)</f>
        <v>0</v>
      </c>
      <c r="R285" s="237" t="s">
        <v>1153</v>
      </c>
      <c r="S285" s="237" t="s">
        <v>292</v>
      </c>
      <c r="T285" s="238" t="s">
        <v>439</v>
      </c>
      <c r="U285" s="220">
        <v>0.42599999999999999</v>
      </c>
      <c r="V285" s="220">
        <f>ROUND(E285*U285,2)</f>
        <v>4.72</v>
      </c>
      <c r="W285" s="220"/>
      <c r="X285" s="220" t="s">
        <v>326</v>
      </c>
      <c r="Y285" s="220" t="s">
        <v>295</v>
      </c>
      <c r="Z285" s="210"/>
      <c r="AA285" s="210"/>
      <c r="AB285" s="210"/>
      <c r="AC285" s="210"/>
      <c r="AD285" s="210"/>
      <c r="AE285" s="210"/>
      <c r="AF285" s="210"/>
      <c r="AG285" s="210" t="s">
        <v>692</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5">
      <c r="A286" s="217"/>
      <c r="B286" s="218"/>
      <c r="C286" s="265" t="s">
        <v>1912</v>
      </c>
      <c r="D286" s="257"/>
      <c r="E286" s="258">
        <v>3.03</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395</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5">
      <c r="A287" s="217"/>
      <c r="B287" s="218"/>
      <c r="C287" s="265" t="s">
        <v>1913</v>
      </c>
      <c r="D287" s="257"/>
      <c r="E287" s="258">
        <v>0.97</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395</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5">
      <c r="A288" s="217"/>
      <c r="B288" s="218"/>
      <c r="C288" s="265" t="s">
        <v>1914</v>
      </c>
      <c r="D288" s="257"/>
      <c r="E288" s="258">
        <v>4.71</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395</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5">
      <c r="A289" s="217"/>
      <c r="B289" s="218"/>
      <c r="C289" s="265" t="s">
        <v>1915</v>
      </c>
      <c r="D289" s="257"/>
      <c r="E289" s="258">
        <v>2.36</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395</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5">
      <c r="A290" s="232">
        <v>54</v>
      </c>
      <c r="B290" s="233" t="s">
        <v>1916</v>
      </c>
      <c r="C290" s="250" t="s">
        <v>1917</v>
      </c>
      <c r="D290" s="234" t="s">
        <v>687</v>
      </c>
      <c r="E290" s="235">
        <v>116.57</v>
      </c>
      <c r="F290" s="236"/>
      <c r="G290" s="237">
        <f>ROUND(E290*F290,2)</f>
        <v>0</v>
      </c>
      <c r="H290" s="236"/>
      <c r="I290" s="237">
        <f>ROUND(E290*H290,2)</f>
        <v>0</v>
      </c>
      <c r="J290" s="236"/>
      <c r="K290" s="237">
        <f>ROUND(E290*J290,2)</f>
        <v>0</v>
      </c>
      <c r="L290" s="237">
        <v>12</v>
      </c>
      <c r="M290" s="237">
        <f>G290*(1+L290/100)</f>
        <v>0</v>
      </c>
      <c r="N290" s="235">
        <v>6.0000000000000002E-5</v>
      </c>
      <c r="O290" s="235">
        <f>ROUND(E290*N290,2)</f>
        <v>0.01</v>
      </c>
      <c r="P290" s="235">
        <v>0</v>
      </c>
      <c r="Q290" s="235">
        <f>ROUND(E290*P290,2)</f>
        <v>0</v>
      </c>
      <c r="R290" s="237" t="s">
        <v>1153</v>
      </c>
      <c r="S290" s="237" t="s">
        <v>292</v>
      </c>
      <c r="T290" s="238" t="s">
        <v>439</v>
      </c>
      <c r="U290" s="220">
        <v>0.221</v>
      </c>
      <c r="V290" s="220">
        <f>ROUND(E290*U290,2)</f>
        <v>25.76</v>
      </c>
      <c r="W290" s="220"/>
      <c r="X290" s="220" t="s">
        <v>326</v>
      </c>
      <c r="Y290" s="220" t="s">
        <v>295</v>
      </c>
      <c r="Z290" s="210"/>
      <c r="AA290" s="210"/>
      <c r="AB290" s="210"/>
      <c r="AC290" s="210"/>
      <c r="AD290" s="210"/>
      <c r="AE290" s="210"/>
      <c r="AF290" s="210"/>
      <c r="AG290" s="210" t="s">
        <v>692</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5">
      <c r="A291" s="217"/>
      <c r="B291" s="218"/>
      <c r="C291" s="265" t="s">
        <v>1918</v>
      </c>
      <c r="D291" s="257"/>
      <c r="E291" s="258">
        <v>116.57</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395</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5">
      <c r="A292" s="232">
        <v>55</v>
      </c>
      <c r="B292" s="233" t="s">
        <v>1919</v>
      </c>
      <c r="C292" s="250" t="s">
        <v>1920</v>
      </c>
      <c r="D292" s="234" t="s">
        <v>687</v>
      </c>
      <c r="E292" s="235">
        <v>496.61</v>
      </c>
      <c r="F292" s="236"/>
      <c r="G292" s="237">
        <f>ROUND(E292*F292,2)</f>
        <v>0</v>
      </c>
      <c r="H292" s="236"/>
      <c r="I292" s="237">
        <f>ROUND(E292*H292,2)</f>
        <v>0</v>
      </c>
      <c r="J292" s="236"/>
      <c r="K292" s="237">
        <f>ROUND(E292*J292,2)</f>
        <v>0</v>
      </c>
      <c r="L292" s="237">
        <v>12</v>
      </c>
      <c r="M292" s="237">
        <f>G292*(1+L292/100)</f>
        <v>0</v>
      </c>
      <c r="N292" s="235">
        <v>5.0000000000000002E-5</v>
      </c>
      <c r="O292" s="235">
        <f>ROUND(E292*N292,2)</f>
        <v>0.02</v>
      </c>
      <c r="P292" s="235">
        <v>0</v>
      </c>
      <c r="Q292" s="235">
        <f>ROUND(E292*P292,2)</f>
        <v>0</v>
      </c>
      <c r="R292" s="237" t="s">
        <v>1153</v>
      </c>
      <c r="S292" s="237" t="s">
        <v>292</v>
      </c>
      <c r="T292" s="238" t="s">
        <v>439</v>
      </c>
      <c r="U292" s="220">
        <v>8.4000000000000005E-2</v>
      </c>
      <c r="V292" s="220">
        <f>ROUND(E292*U292,2)</f>
        <v>41.72</v>
      </c>
      <c r="W292" s="220"/>
      <c r="X292" s="220" t="s">
        <v>326</v>
      </c>
      <c r="Y292" s="220" t="s">
        <v>295</v>
      </c>
      <c r="Z292" s="210"/>
      <c r="AA292" s="210"/>
      <c r="AB292" s="210"/>
      <c r="AC292" s="210"/>
      <c r="AD292" s="210"/>
      <c r="AE292" s="210"/>
      <c r="AF292" s="210"/>
      <c r="AG292" s="210" t="s">
        <v>692</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5" t="s">
        <v>1921</v>
      </c>
      <c r="D293" s="257"/>
      <c r="E293" s="258">
        <v>80.13</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395</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5">
      <c r="A294" s="217"/>
      <c r="B294" s="218"/>
      <c r="C294" s="265" t="s">
        <v>1922</v>
      </c>
      <c r="D294" s="257"/>
      <c r="E294" s="258">
        <v>416.48</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5">
      <c r="A295" s="232">
        <v>56</v>
      </c>
      <c r="B295" s="233" t="s">
        <v>1923</v>
      </c>
      <c r="C295" s="250" t="s">
        <v>1175</v>
      </c>
      <c r="D295" s="234" t="s">
        <v>465</v>
      </c>
      <c r="E295" s="235">
        <v>0.81279999999999997</v>
      </c>
      <c r="F295" s="236"/>
      <c r="G295" s="237">
        <f>ROUND(E295*F295,2)</f>
        <v>0</v>
      </c>
      <c r="H295" s="236"/>
      <c r="I295" s="237">
        <f>ROUND(E295*H295,2)</f>
        <v>0</v>
      </c>
      <c r="J295" s="236"/>
      <c r="K295" s="237">
        <f>ROUND(E295*J295,2)</f>
        <v>0</v>
      </c>
      <c r="L295" s="237">
        <v>12</v>
      </c>
      <c r="M295" s="237">
        <f>G295*(1+L295/100)</f>
        <v>0</v>
      </c>
      <c r="N295" s="235">
        <v>0</v>
      </c>
      <c r="O295" s="235">
        <f>ROUND(E295*N295,2)</f>
        <v>0</v>
      </c>
      <c r="P295" s="235">
        <v>0</v>
      </c>
      <c r="Q295" s="235">
        <f>ROUND(E295*P295,2)</f>
        <v>0</v>
      </c>
      <c r="R295" s="237" t="s">
        <v>1153</v>
      </c>
      <c r="S295" s="237" t="s">
        <v>292</v>
      </c>
      <c r="T295" s="238" t="s">
        <v>439</v>
      </c>
      <c r="U295" s="220">
        <v>3.327</v>
      </c>
      <c r="V295" s="220">
        <f>ROUND(E295*U295,2)</f>
        <v>2.7</v>
      </c>
      <c r="W295" s="220"/>
      <c r="X295" s="220" t="s">
        <v>326</v>
      </c>
      <c r="Y295" s="220" t="s">
        <v>295</v>
      </c>
      <c r="Z295" s="210"/>
      <c r="AA295" s="210"/>
      <c r="AB295" s="210"/>
      <c r="AC295" s="210"/>
      <c r="AD295" s="210"/>
      <c r="AE295" s="210"/>
      <c r="AF295" s="210"/>
      <c r="AG295" s="210" t="s">
        <v>692</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5">
      <c r="A296" s="217"/>
      <c r="B296" s="218"/>
      <c r="C296" s="266" t="s">
        <v>939</v>
      </c>
      <c r="D296" s="263"/>
      <c r="E296" s="263"/>
      <c r="F296" s="263"/>
      <c r="G296" s="263"/>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467</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x14ac:dyDescent="0.25">
      <c r="A297" s="225" t="s">
        <v>287</v>
      </c>
      <c r="B297" s="226" t="s">
        <v>182</v>
      </c>
      <c r="C297" s="249" t="s">
        <v>183</v>
      </c>
      <c r="D297" s="227"/>
      <c r="E297" s="228"/>
      <c r="F297" s="229"/>
      <c r="G297" s="229">
        <f>SUMIF(AG298:AG300,"&lt;&gt;NOR",G298:G300)</f>
        <v>0</v>
      </c>
      <c r="H297" s="229"/>
      <c r="I297" s="229">
        <f>SUM(I298:I300)</f>
        <v>0</v>
      </c>
      <c r="J297" s="229"/>
      <c r="K297" s="229">
        <f>SUM(K298:K300)</f>
        <v>0</v>
      </c>
      <c r="L297" s="229"/>
      <c r="M297" s="229">
        <f>SUM(M298:M300)</f>
        <v>0</v>
      </c>
      <c r="N297" s="228"/>
      <c r="O297" s="228">
        <f>SUM(O298:O300)</f>
        <v>0</v>
      </c>
      <c r="P297" s="228"/>
      <c r="Q297" s="228">
        <f>SUM(Q298:Q300)</f>
        <v>0</v>
      </c>
      <c r="R297" s="229"/>
      <c r="S297" s="229"/>
      <c r="T297" s="230"/>
      <c r="U297" s="224"/>
      <c r="V297" s="224">
        <f>SUM(V298:V300)</f>
        <v>0</v>
      </c>
      <c r="W297" s="224"/>
      <c r="X297" s="224"/>
      <c r="Y297" s="224"/>
      <c r="AG297" t="s">
        <v>288</v>
      </c>
    </row>
    <row r="298" spans="1:60" outlineLevel="1" x14ac:dyDescent="0.25">
      <c r="A298" s="232">
        <v>57</v>
      </c>
      <c r="B298" s="233" t="s">
        <v>1924</v>
      </c>
      <c r="C298" s="250" t="s">
        <v>1925</v>
      </c>
      <c r="D298" s="234" t="s">
        <v>437</v>
      </c>
      <c r="E298" s="235">
        <v>23</v>
      </c>
      <c r="F298" s="236"/>
      <c r="G298" s="237">
        <f>ROUND(E298*F298,2)</f>
        <v>0</v>
      </c>
      <c r="H298" s="236"/>
      <c r="I298" s="237">
        <f>ROUND(E298*H298,2)</f>
        <v>0</v>
      </c>
      <c r="J298" s="236"/>
      <c r="K298" s="237">
        <f>ROUND(E298*J298,2)</f>
        <v>0</v>
      </c>
      <c r="L298" s="237">
        <v>12</v>
      </c>
      <c r="M298" s="237">
        <f>G298*(1+L298/100)</f>
        <v>0</v>
      </c>
      <c r="N298" s="235">
        <v>6.9999999999999994E-5</v>
      </c>
      <c r="O298" s="235">
        <f>ROUND(E298*N298,2)</f>
        <v>0</v>
      </c>
      <c r="P298" s="235">
        <v>0</v>
      </c>
      <c r="Q298" s="235">
        <f>ROUND(E298*P298,2)</f>
        <v>0</v>
      </c>
      <c r="R298" s="237"/>
      <c r="S298" s="237" t="s">
        <v>325</v>
      </c>
      <c r="T298" s="238" t="s">
        <v>293</v>
      </c>
      <c r="U298" s="220">
        <v>0</v>
      </c>
      <c r="V298" s="220">
        <f>ROUND(E298*U298,2)</f>
        <v>0</v>
      </c>
      <c r="W298" s="220"/>
      <c r="X298" s="220" t="s">
        <v>326</v>
      </c>
      <c r="Y298" s="220" t="s">
        <v>295</v>
      </c>
      <c r="Z298" s="210"/>
      <c r="AA298" s="210"/>
      <c r="AB298" s="210"/>
      <c r="AC298" s="210"/>
      <c r="AD298" s="210"/>
      <c r="AE298" s="210"/>
      <c r="AF298" s="210"/>
      <c r="AG298" s="210" t="s">
        <v>327</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2" x14ac:dyDescent="0.25">
      <c r="A299" s="217"/>
      <c r="B299" s="218"/>
      <c r="C299" s="265" t="s">
        <v>1926</v>
      </c>
      <c r="D299" s="257"/>
      <c r="E299" s="258">
        <v>20</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395</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5">
      <c r="A300" s="217"/>
      <c r="B300" s="218"/>
      <c r="C300" s="265" t="s">
        <v>1927</v>
      </c>
      <c r="D300" s="257"/>
      <c r="E300" s="258">
        <v>3</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395</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x14ac:dyDescent="0.25">
      <c r="A301" s="225" t="s">
        <v>287</v>
      </c>
      <c r="B301" s="226" t="s">
        <v>188</v>
      </c>
      <c r="C301" s="249" t="s">
        <v>190</v>
      </c>
      <c r="D301" s="227"/>
      <c r="E301" s="228"/>
      <c r="F301" s="229"/>
      <c r="G301" s="229">
        <f>SUMIF(AG302:AG303,"&lt;&gt;NOR",G302:G303)</f>
        <v>0</v>
      </c>
      <c r="H301" s="229"/>
      <c r="I301" s="229">
        <f>SUM(I302:I303)</f>
        <v>0</v>
      </c>
      <c r="J301" s="229"/>
      <c r="K301" s="229">
        <f>SUM(K302:K303)</f>
        <v>0</v>
      </c>
      <c r="L301" s="229"/>
      <c r="M301" s="229">
        <f>SUM(M302:M303)</f>
        <v>0</v>
      </c>
      <c r="N301" s="228"/>
      <c r="O301" s="228">
        <f>SUM(O302:O303)</f>
        <v>0</v>
      </c>
      <c r="P301" s="228"/>
      <c r="Q301" s="228">
        <f>SUM(Q302:Q303)</f>
        <v>0</v>
      </c>
      <c r="R301" s="229"/>
      <c r="S301" s="229"/>
      <c r="T301" s="230"/>
      <c r="U301" s="224"/>
      <c r="V301" s="224">
        <f>SUM(V302:V303)</f>
        <v>2258.38</v>
      </c>
      <c r="W301" s="224"/>
      <c r="X301" s="224"/>
      <c r="Y301" s="224"/>
      <c r="AG301" t="s">
        <v>288</v>
      </c>
    </row>
    <row r="302" spans="1:60" outlineLevel="1" x14ac:dyDescent="0.25">
      <c r="A302" s="232">
        <v>58</v>
      </c>
      <c r="B302" s="233" t="s">
        <v>1555</v>
      </c>
      <c r="C302" s="250" t="s">
        <v>1556</v>
      </c>
      <c r="D302" s="234" t="s">
        <v>465</v>
      </c>
      <c r="E302" s="235">
        <v>2650.6761900000001</v>
      </c>
      <c r="F302" s="236"/>
      <c r="G302" s="237">
        <f>ROUND(E302*F302,2)</f>
        <v>0</v>
      </c>
      <c r="H302" s="236"/>
      <c r="I302" s="237">
        <f>ROUND(E302*H302,2)</f>
        <v>0</v>
      </c>
      <c r="J302" s="236"/>
      <c r="K302" s="237">
        <f>ROUND(E302*J302,2)</f>
        <v>0</v>
      </c>
      <c r="L302" s="237">
        <v>12</v>
      </c>
      <c r="M302" s="237">
        <f>G302*(1+L302/100)</f>
        <v>0</v>
      </c>
      <c r="N302" s="235">
        <v>0</v>
      </c>
      <c r="O302" s="235">
        <f>ROUND(E302*N302,2)</f>
        <v>0</v>
      </c>
      <c r="P302" s="235">
        <v>0</v>
      </c>
      <c r="Q302" s="235">
        <f>ROUND(E302*P302,2)</f>
        <v>0</v>
      </c>
      <c r="R302" s="237" t="s">
        <v>438</v>
      </c>
      <c r="S302" s="237" t="s">
        <v>292</v>
      </c>
      <c r="T302" s="238" t="s">
        <v>439</v>
      </c>
      <c r="U302" s="220">
        <v>0.85199999999999998</v>
      </c>
      <c r="V302" s="220">
        <f>ROUND(E302*U302,2)</f>
        <v>2258.38</v>
      </c>
      <c r="W302" s="220"/>
      <c r="X302" s="220" t="s">
        <v>326</v>
      </c>
      <c r="Y302" s="220" t="s">
        <v>295</v>
      </c>
      <c r="Z302" s="210"/>
      <c r="AA302" s="210"/>
      <c r="AB302" s="210"/>
      <c r="AC302" s="210"/>
      <c r="AD302" s="210"/>
      <c r="AE302" s="210"/>
      <c r="AF302" s="210"/>
      <c r="AG302" s="210" t="s">
        <v>327</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ht="21" outlineLevel="2" x14ac:dyDescent="0.25">
      <c r="A303" s="217"/>
      <c r="B303" s="218"/>
      <c r="C303" s="266" t="s">
        <v>1557</v>
      </c>
      <c r="D303" s="263"/>
      <c r="E303" s="263"/>
      <c r="F303" s="263"/>
      <c r="G303" s="263"/>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467</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40" t="str">
        <f>C303</f>
        <v>přesun hmot pro budovy občanské výstavby (JKSO 801), budovy pro bydlení (JKSO 803) budovy pro výrobu a služby (JKSO 812) s nosnou svislou konstrukcí zděnou z cihel nebo tvárnic nebo kovovou</v>
      </c>
      <c r="BB303" s="210"/>
      <c r="BC303" s="210"/>
      <c r="BD303" s="210"/>
      <c r="BE303" s="210"/>
      <c r="BF303" s="210"/>
      <c r="BG303" s="210"/>
      <c r="BH303" s="210"/>
    </row>
    <row r="304" spans="1:60" x14ac:dyDescent="0.25">
      <c r="A304" s="3"/>
      <c r="B304" s="4"/>
      <c r="C304" s="254"/>
      <c r="D304" s="6"/>
      <c r="E304" s="3"/>
      <c r="F304" s="3"/>
      <c r="G304" s="3"/>
      <c r="H304" s="3"/>
      <c r="I304" s="3"/>
      <c r="J304" s="3"/>
      <c r="K304" s="3"/>
      <c r="L304" s="3"/>
      <c r="M304" s="3"/>
      <c r="N304" s="3"/>
      <c r="O304" s="3"/>
      <c r="P304" s="3"/>
      <c r="Q304" s="3"/>
      <c r="R304" s="3"/>
      <c r="S304" s="3"/>
      <c r="T304" s="3"/>
      <c r="U304" s="3"/>
      <c r="V304" s="3"/>
      <c r="W304" s="3"/>
      <c r="X304" s="3"/>
      <c r="Y304" s="3"/>
      <c r="AE304">
        <v>12</v>
      </c>
      <c r="AF304">
        <v>21</v>
      </c>
      <c r="AG304" t="s">
        <v>273</v>
      </c>
    </row>
    <row r="305" spans="1:33" x14ac:dyDescent="0.25">
      <c r="A305" s="213"/>
      <c r="B305" s="214" t="s">
        <v>29</v>
      </c>
      <c r="C305" s="255"/>
      <c r="D305" s="215"/>
      <c r="E305" s="216"/>
      <c r="F305" s="216"/>
      <c r="G305" s="231">
        <f>G8+G47+G121+G259+G297+G301</f>
        <v>0</v>
      </c>
      <c r="H305" s="3"/>
      <c r="I305" s="3"/>
      <c r="J305" s="3"/>
      <c r="K305" s="3"/>
      <c r="L305" s="3"/>
      <c r="M305" s="3"/>
      <c r="N305" s="3"/>
      <c r="O305" s="3"/>
      <c r="P305" s="3"/>
      <c r="Q305" s="3"/>
      <c r="R305" s="3"/>
      <c r="S305" s="3"/>
      <c r="T305" s="3"/>
      <c r="U305" s="3"/>
      <c r="V305" s="3"/>
      <c r="W305" s="3"/>
      <c r="X305" s="3"/>
      <c r="Y305" s="3"/>
      <c r="AE305">
        <f>SUMIF(L7:L303,AE304,G7:G303)</f>
        <v>0</v>
      </c>
      <c r="AF305">
        <f>SUMIF(L7:L303,AF304,G7:G303)</f>
        <v>0</v>
      </c>
      <c r="AG305" t="s">
        <v>379</v>
      </c>
    </row>
    <row r="306" spans="1:33" x14ac:dyDescent="0.25">
      <c r="C306" s="256"/>
      <c r="D306" s="10"/>
      <c r="AG306" t="s">
        <v>386</v>
      </c>
    </row>
    <row r="307" spans="1:33" x14ac:dyDescent="0.25">
      <c r="D307" s="10"/>
    </row>
    <row r="308" spans="1:33" x14ac:dyDescent="0.25">
      <c r="D308" s="10"/>
    </row>
    <row r="309" spans="1:33" x14ac:dyDescent="0.25">
      <c r="D309" s="10"/>
    </row>
    <row r="310" spans="1:33" x14ac:dyDescent="0.25">
      <c r="D310" s="10"/>
    </row>
    <row r="311" spans="1:33" x14ac:dyDescent="0.25">
      <c r="D311" s="10"/>
    </row>
    <row r="312" spans="1:33" x14ac:dyDescent="0.25">
      <c r="D312" s="10"/>
    </row>
    <row r="313" spans="1:33" x14ac:dyDescent="0.25">
      <c r="D313" s="10"/>
    </row>
    <row r="314" spans="1:33" x14ac:dyDescent="0.25">
      <c r="D314" s="10"/>
    </row>
    <row r="315" spans="1:33" x14ac:dyDescent="0.25">
      <c r="D315" s="10"/>
    </row>
    <row r="316" spans="1:33" x14ac:dyDescent="0.25">
      <c r="D316" s="10"/>
    </row>
    <row r="317" spans="1:33" x14ac:dyDescent="0.25">
      <c r="D317" s="10"/>
    </row>
    <row r="318" spans="1:33" x14ac:dyDescent="0.25">
      <c r="D318" s="10"/>
    </row>
    <row r="319" spans="1:33" x14ac:dyDescent="0.25">
      <c r="D319" s="10"/>
    </row>
    <row r="320" spans="1:33"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vogycY32ebrr4Oi4iu3K7g05Z1K/jcxzkeRCKZtp/215tLJ0LqP1n189/YJBvb5b/A3+EddnkQRvcnkLaQN2g==" saltValue="MPWEHiFapUIDd0TC8RR5IQ==" spinCount="100000" sheet="1" formatRows="0"/>
  <mergeCells count="60">
    <mergeCell ref="C250:G250"/>
    <mergeCell ref="C277:G277"/>
    <mergeCell ref="C280:G280"/>
    <mergeCell ref="C283:G283"/>
    <mergeCell ref="C296:G296"/>
    <mergeCell ref="C303:G303"/>
    <mergeCell ref="C232:G232"/>
    <mergeCell ref="C236:G236"/>
    <mergeCell ref="C237:G237"/>
    <mergeCell ref="C243:G243"/>
    <mergeCell ref="C246:G246"/>
    <mergeCell ref="C249:G249"/>
    <mergeCell ref="C202:G202"/>
    <mergeCell ref="C217:G217"/>
    <mergeCell ref="C224:G224"/>
    <mergeCell ref="C226:G226"/>
    <mergeCell ref="C227:G227"/>
    <mergeCell ref="C231:G231"/>
    <mergeCell ref="C164:G164"/>
    <mergeCell ref="C167:G167"/>
    <mergeCell ref="C176:G176"/>
    <mergeCell ref="C190:G190"/>
    <mergeCell ref="C191:G191"/>
    <mergeCell ref="C200:G200"/>
    <mergeCell ref="C150:G150"/>
    <mergeCell ref="C151:G151"/>
    <mergeCell ref="C156:G156"/>
    <mergeCell ref="C158:G158"/>
    <mergeCell ref="C159:G159"/>
    <mergeCell ref="C163:G163"/>
    <mergeCell ref="C115:G115"/>
    <mergeCell ref="C116:G116"/>
    <mergeCell ref="C119:G119"/>
    <mergeCell ref="C123:G123"/>
    <mergeCell ref="C143:G143"/>
    <mergeCell ref="C146:G146"/>
    <mergeCell ref="C65:G65"/>
    <mergeCell ref="C73:G73"/>
    <mergeCell ref="C74:G74"/>
    <mergeCell ref="C81:G81"/>
    <mergeCell ref="C82:G82"/>
    <mergeCell ref="C112:G112"/>
    <mergeCell ref="C49:G49"/>
    <mergeCell ref="C50:G50"/>
    <mergeCell ref="C58:G58"/>
    <mergeCell ref="C59:G59"/>
    <mergeCell ref="C62:G62"/>
    <mergeCell ref="C64:G64"/>
    <mergeCell ref="C14:G14"/>
    <mergeCell ref="C17:G17"/>
    <mergeCell ref="C20:G20"/>
    <mergeCell ref="C23:G23"/>
    <mergeCell ref="C29:G29"/>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E35F-D096-4C33-A63A-693ECE2CE249}">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74</v>
      </c>
      <c r="C4" s="202" t="s">
        <v>75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SUMIF(AG9:AG100,"&lt;&gt;NOR",G9:G100)</f>
        <v>0</v>
      </c>
      <c r="H8" s="229"/>
      <c r="I8" s="229">
        <f>SUM(I9:I100)</f>
        <v>0</v>
      </c>
      <c r="J8" s="229"/>
      <c r="K8" s="229">
        <f>SUM(K9:K100)</f>
        <v>0</v>
      </c>
      <c r="L8" s="229"/>
      <c r="M8" s="229">
        <f>SUM(M9:M100)</f>
        <v>0</v>
      </c>
      <c r="N8" s="228"/>
      <c r="O8" s="228">
        <f>SUM(O9:O100)</f>
        <v>511.88</v>
      </c>
      <c r="P8" s="228"/>
      <c r="Q8" s="228">
        <f>SUM(Q9:Q100)</f>
        <v>0</v>
      </c>
      <c r="R8" s="229"/>
      <c r="S8" s="229"/>
      <c r="T8" s="230"/>
      <c r="U8" s="224"/>
      <c r="V8" s="224">
        <f>SUM(V9:V100)</f>
        <v>647.67000000000007</v>
      </c>
      <c r="W8" s="224"/>
      <c r="X8" s="224"/>
      <c r="Y8" s="224"/>
      <c r="AG8" t="s">
        <v>288</v>
      </c>
    </row>
    <row r="9" spans="1:60" outlineLevel="1" x14ac:dyDescent="0.25">
      <c r="A9" s="232">
        <v>1</v>
      </c>
      <c r="B9" s="233" t="s">
        <v>1928</v>
      </c>
      <c r="C9" s="250" t="s">
        <v>1929</v>
      </c>
      <c r="D9" s="234" t="s">
        <v>452</v>
      </c>
      <c r="E9" s="235">
        <v>296.20800000000003</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108.12</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7" t="s">
        <v>468</v>
      </c>
      <c r="D11" s="259"/>
      <c r="E11" s="260"/>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5">
      <c r="A12" s="217"/>
      <c r="B12" s="218"/>
      <c r="C12" s="268" t="s">
        <v>1931</v>
      </c>
      <c r="D12" s="259"/>
      <c r="E12" s="260">
        <v>16.8</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395</v>
      </c>
      <c r="AH12" s="210">
        <v>2</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68" t="s">
        <v>1932</v>
      </c>
      <c r="D13" s="259"/>
      <c r="E13" s="260">
        <v>9.3000000000000007</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395</v>
      </c>
      <c r="AH13" s="210">
        <v>2</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68" t="s">
        <v>1933</v>
      </c>
      <c r="D14" s="259"/>
      <c r="E14" s="260">
        <v>1.3</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395</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5">
      <c r="A15" s="217"/>
      <c r="B15" s="218"/>
      <c r="C15" s="268" t="s">
        <v>1934</v>
      </c>
      <c r="D15" s="259"/>
      <c r="E15" s="260">
        <v>0.3</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5">
      <c r="A16" s="217"/>
      <c r="B16" s="218"/>
      <c r="C16" s="268" t="s">
        <v>1935</v>
      </c>
      <c r="D16" s="259"/>
      <c r="E16" s="260">
        <v>57</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2</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8" t="s">
        <v>1936</v>
      </c>
      <c r="D17" s="259"/>
      <c r="E17" s="260">
        <v>93.6</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2</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5">
      <c r="A18" s="217"/>
      <c r="B18" s="218"/>
      <c r="C18" s="268" t="s">
        <v>1937</v>
      </c>
      <c r="D18" s="259"/>
      <c r="E18" s="260">
        <v>27.4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2</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5">
      <c r="A19" s="217"/>
      <c r="B19" s="218"/>
      <c r="C19" s="269" t="s">
        <v>473</v>
      </c>
      <c r="D19" s="261"/>
      <c r="E19" s="262"/>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395</v>
      </c>
      <c r="AH19" s="210">
        <v>3</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5">
      <c r="A20" s="217"/>
      <c r="B20" s="218"/>
      <c r="C20" s="267" t="s">
        <v>474</v>
      </c>
      <c r="D20" s="259"/>
      <c r="E20" s="260"/>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395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5">
      <c r="A21" s="217"/>
      <c r="B21" s="218"/>
      <c r="C21" s="265" t="s">
        <v>1938</v>
      </c>
      <c r="D21" s="257"/>
      <c r="E21" s="258">
        <v>296.20999999999998</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395</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32">
        <v>2</v>
      </c>
      <c r="B22" s="233" t="s">
        <v>1939</v>
      </c>
      <c r="C22" s="250" t="s">
        <v>1940</v>
      </c>
      <c r="D22" s="234" t="s">
        <v>452</v>
      </c>
      <c r="E22" s="235">
        <v>296.20800000000003</v>
      </c>
      <c r="F22" s="236"/>
      <c r="G22" s="237">
        <f>ROUND(E22*F22,2)</f>
        <v>0</v>
      </c>
      <c r="H22" s="236"/>
      <c r="I22" s="237">
        <f>ROUND(E22*H22,2)</f>
        <v>0</v>
      </c>
      <c r="J22" s="236"/>
      <c r="K22" s="237">
        <f>ROUND(E22*J22,2)</f>
        <v>0</v>
      </c>
      <c r="L22" s="237">
        <v>12</v>
      </c>
      <c r="M22" s="237">
        <f>G22*(1+L22/100)</f>
        <v>0</v>
      </c>
      <c r="N22" s="235">
        <v>0</v>
      </c>
      <c r="O22" s="235">
        <f>ROUND(E22*N22,2)</f>
        <v>0</v>
      </c>
      <c r="P22" s="235">
        <v>0</v>
      </c>
      <c r="Q22" s="235">
        <f>ROUND(E22*P22,2)</f>
        <v>0</v>
      </c>
      <c r="R22" s="237" t="s">
        <v>1681</v>
      </c>
      <c r="S22" s="237" t="s">
        <v>292</v>
      </c>
      <c r="T22" s="238" t="s">
        <v>439</v>
      </c>
      <c r="U22" s="220">
        <v>8.4000000000000005E-2</v>
      </c>
      <c r="V22" s="220">
        <f>ROUND(E22*U22,2)</f>
        <v>24.88</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1" outlineLevel="2" x14ac:dyDescent="0.25">
      <c r="A23" s="217"/>
      <c r="B23" s="218"/>
      <c r="C23" s="266" t="s">
        <v>1930</v>
      </c>
      <c r="D23" s="263"/>
      <c r="E23" s="263"/>
      <c r="F23" s="263"/>
      <c r="G23" s="26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467</v>
      </c>
      <c r="AH23" s="210"/>
      <c r="AI23" s="210"/>
      <c r="AJ23" s="210"/>
      <c r="AK23" s="210"/>
      <c r="AL23" s="210"/>
      <c r="AM23" s="210"/>
      <c r="AN23" s="210"/>
      <c r="AO23" s="210"/>
      <c r="AP23" s="210"/>
      <c r="AQ23" s="210"/>
      <c r="AR23" s="210"/>
      <c r="AS23" s="210"/>
      <c r="AT23" s="210"/>
      <c r="AU23" s="210"/>
      <c r="AV23" s="210"/>
      <c r="AW23" s="210"/>
      <c r="AX23" s="210"/>
      <c r="AY23" s="210"/>
      <c r="AZ23" s="210"/>
      <c r="BA23" s="240"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210"/>
      <c r="BC23" s="210"/>
      <c r="BD23" s="210"/>
      <c r="BE23" s="210"/>
      <c r="BF23" s="210"/>
      <c r="BG23" s="210"/>
      <c r="BH23" s="210"/>
    </row>
    <row r="24" spans="1:60" outlineLevel="1" x14ac:dyDescent="0.25">
      <c r="A24" s="232">
        <v>3</v>
      </c>
      <c r="B24" s="233" t="s">
        <v>1941</v>
      </c>
      <c r="C24" s="250" t="s">
        <v>1942</v>
      </c>
      <c r="D24" s="234" t="s">
        <v>452</v>
      </c>
      <c r="E24" s="235">
        <v>8.6999999999999993</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t="s">
        <v>1681</v>
      </c>
      <c r="S24" s="237" t="s">
        <v>292</v>
      </c>
      <c r="T24" s="238" t="s">
        <v>439</v>
      </c>
      <c r="U24" s="220">
        <v>3.1309999999999998</v>
      </c>
      <c r="V24" s="220">
        <f>ROUND(E24*U24,2)</f>
        <v>27.24</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1" outlineLevel="2" x14ac:dyDescent="0.25">
      <c r="A25" s="217"/>
      <c r="B25" s="218"/>
      <c r="C25" s="266" t="s">
        <v>1943</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40" t="str">
        <f>C25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5" s="210"/>
      <c r="BC25" s="210"/>
      <c r="BD25" s="210"/>
      <c r="BE25" s="210"/>
      <c r="BF25" s="210"/>
      <c r="BG25" s="210"/>
      <c r="BH25" s="210"/>
    </row>
    <row r="26" spans="1:60" outlineLevel="2" x14ac:dyDescent="0.25">
      <c r="A26" s="217"/>
      <c r="B26" s="218"/>
      <c r="C26" s="265" t="s">
        <v>1944</v>
      </c>
      <c r="D26" s="257"/>
      <c r="E26" s="258">
        <v>7.2</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1945</v>
      </c>
      <c r="D27" s="257"/>
      <c r="E27" s="258">
        <v>1.5</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4</v>
      </c>
      <c r="B28" s="233" t="s">
        <v>1946</v>
      </c>
      <c r="C28" s="250" t="s">
        <v>1947</v>
      </c>
      <c r="D28" s="234" t="s">
        <v>452</v>
      </c>
      <c r="E28" s="235">
        <v>8.6999999999999993</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t="s">
        <v>1681</v>
      </c>
      <c r="S28" s="237" t="s">
        <v>292</v>
      </c>
      <c r="T28" s="238" t="s">
        <v>439</v>
      </c>
      <c r="U28" s="220">
        <v>0.47399999999999998</v>
      </c>
      <c r="V28" s="220">
        <f>ROUND(E28*U28,2)</f>
        <v>4.12</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1" outlineLevel="2" x14ac:dyDescent="0.25">
      <c r="A29" s="217"/>
      <c r="B29" s="218"/>
      <c r="C29" s="266" t="s">
        <v>1943</v>
      </c>
      <c r="D29" s="263"/>
      <c r="E29" s="263"/>
      <c r="F29" s="263"/>
      <c r="G29" s="263"/>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467</v>
      </c>
      <c r="AH29" s="210"/>
      <c r="AI29" s="210"/>
      <c r="AJ29" s="210"/>
      <c r="AK29" s="210"/>
      <c r="AL29" s="210"/>
      <c r="AM29" s="210"/>
      <c r="AN29" s="210"/>
      <c r="AO29" s="210"/>
      <c r="AP29" s="210"/>
      <c r="AQ29" s="210"/>
      <c r="AR29" s="210"/>
      <c r="AS29" s="210"/>
      <c r="AT29" s="210"/>
      <c r="AU29" s="210"/>
      <c r="AV29" s="210"/>
      <c r="AW29" s="210"/>
      <c r="AX29" s="210"/>
      <c r="AY29" s="210"/>
      <c r="AZ29" s="210"/>
      <c r="BA29" s="240"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210"/>
      <c r="BC29" s="210"/>
      <c r="BD29" s="210"/>
      <c r="BE29" s="210"/>
      <c r="BF29" s="210"/>
      <c r="BG29" s="210"/>
      <c r="BH29" s="210"/>
    </row>
    <row r="30" spans="1:60" outlineLevel="1" x14ac:dyDescent="0.25">
      <c r="A30" s="232">
        <v>5</v>
      </c>
      <c r="B30" s="233" t="s">
        <v>1948</v>
      </c>
      <c r="C30" s="250" t="s">
        <v>1949</v>
      </c>
      <c r="D30" s="234" t="s">
        <v>407</v>
      </c>
      <c r="E30" s="235">
        <v>740.52</v>
      </c>
      <c r="F30" s="236"/>
      <c r="G30" s="237">
        <f>ROUND(E30*F30,2)</f>
        <v>0</v>
      </c>
      <c r="H30" s="236"/>
      <c r="I30" s="237">
        <f>ROUND(E30*H30,2)</f>
        <v>0</v>
      </c>
      <c r="J30" s="236"/>
      <c r="K30" s="237">
        <f>ROUND(E30*J30,2)</f>
        <v>0</v>
      </c>
      <c r="L30" s="237">
        <v>12</v>
      </c>
      <c r="M30" s="237">
        <f>G30*(1+L30/100)</f>
        <v>0</v>
      </c>
      <c r="N30" s="235">
        <v>9.8999999999999999E-4</v>
      </c>
      <c r="O30" s="235">
        <f>ROUND(E30*N30,2)</f>
        <v>0.73</v>
      </c>
      <c r="P30" s="235">
        <v>0</v>
      </c>
      <c r="Q30" s="235">
        <f>ROUND(E30*P30,2)</f>
        <v>0</v>
      </c>
      <c r="R30" s="237" t="s">
        <v>1681</v>
      </c>
      <c r="S30" s="237" t="s">
        <v>292</v>
      </c>
      <c r="T30" s="238" t="s">
        <v>439</v>
      </c>
      <c r="U30" s="220">
        <v>0.23599999999999999</v>
      </c>
      <c r="V30" s="220">
        <f>ROUND(E30*U30,2)</f>
        <v>174.76</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6" t="s">
        <v>1950</v>
      </c>
      <c r="D31" s="263"/>
      <c r="E31" s="263"/>
      <c r="F31" s="263"/>
      <c r="G31" s="263"/>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467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7" t="s">
        <v>468</v>
      </c>
      <c r="D32" s="259"/>
      <c r="E32" s="260"/>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68" t="s">
        <v>1931</v>
      </c>
      <c r="D33" s="259"/>
      <c r="E33" s="260">
        <v>16.8</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2</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68" t="s">
        <v>1932</v>
      </c>
      <c r="D34" s="259"/>
      <c r="E34" s="260">
        <v>9.3000000000000007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395</v>
      </c>
      <c r="AH34" s="210">
        <v>2</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8" t="s">
        <v>1933</v>
      </c>
      <c r="D35" s="259"/>
      <c r="E35" s="260">
        <v>1.3</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2</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68" t="s">
        <v>1934</v>
      </c>
      <c r="D36" s="259"/>
      <c r="E36" s="260">
        <v>0.3</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395</v>
      </c>
      <c r="AH36" s="210">
        <v>2</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68" t="s">
        <v>1935</v>
      </c>
      <c r="D37" s="259"/>
      <c r="E37" s="260">
        <v>57</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2</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68" t="s">
        <v>1936</v>
      </c>
      <c r="D38" s="259"/>
      <c r="E38" s="260">
        <v>93.6</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2</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8" t="s">
        <v>1937</v>
      </c>
      <c r="D39" s="259"/>
      <c r="E39" s="260">
        <v>27.4</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2</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9" t="s">
        <v>473</v>
      </c>
      <c r="D40" s="261"/>
      <c r="E40" s="262"/>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3</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67" t="s">
        <v>474</v>
      </c>
      <c r="D41" s="259"/>
      <c r="E41" s="260"/>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1951</v>
      </c>
      <c r="D42" s="257"/>
      <c r="E42" s="258">
        <v>740.52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6</v>
      </c>
      <c r="B43" s="233" t="s">
        <v>1952</v>
      </c>
      <c r="C43" s="250" t="s">
        <v>1953</v>
      </c>
      <c r="D43" s="234" t="s">
        <v>407</v>
      </c>
      <c r="E43" s="235">
        <v>740.52</v>
      </c>
      <c r="F43" s="236"/>
      <c r="G43" s="237">
        <f>ROUND(E43*F43,2)</f>
        <v>0</v>
      </c>
      <c r="H43" s="236"/>
      <c r="I43" s="237">
        <f>ROUND(E43*H43,2)</f>
        <v>0</v>
      </c>
      <c r="J43" s="236"/>
      <c r="K43" s="237">
        <f>ROUND(E43*J43,2)</f>
        <v>0</v>
      </c>
      <c r="L43" s="237">
        <v>12</v>
      </c>
      <c r="M43" s="237">
        <f>G43*(1+L43/100)</f>
        <v>0</v>
      </c>
      <c r="N43" s="235">
        <v>0</v>
      </c>
      <c r="O43" s="235">
        <f>ROUND(E43*N43,2)</f>
        <v>0</v>
      </c>
      <c r="P43" s="235">
        <v>0</v>
      </c>
      <c r="Q43" s="235">
        <f>ROUND(E43*P43,2)</f>
        <v>0</v>
      </c>
      <c r="R43" s="237" t="s">
        <v>1681</v>
      </c>
      <c r="S43" s="237" t="s">
        <v>292</v>
      </c>
      <c r="T43" s="238" t="s">
        <v>439</v>
      </c>
      <c r="U43" s="220">
        <v>7.0000000000000007E-2</v>
      </c>
      <c r="V43" s="220">
        <f>ROUND(E43*U43,2)</f>
        <v>51.84</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6" t="s">
        <v>1954</v>
      </c>
      <c r="D44" s="263"/>
      <c r="E44" s="263"/>
      <c r="F44" s="263"/>
      <c r="G44" s="26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467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7</v>
      </c>
      <c r="B45" s="233" t="s">
        <v>1955</v>
      </c>
      <c r="C45" s="250" t="s">
        <v>1956</v>
      </c>
      <c r="D45" s="234" t="s">
        <v>452</v>
      </c>
      <c r="E45" s="235">
        <v>296.20800000000003</v>
      </c>
      <c r="F45" s="236"/>
      <c r="G45" s="237">
        <f>ROUND(E45*F45,2)</f>
        <v>0</v>
      </c>
      <c r="H45" s="236"/>
      <c r="I45" s="237">
        <f>ROUND(E45*H45,2)</f>
        <v>0</v>
      </c>
      <c r="J45" s="236"/>
      <c r="K45" s="237">
        <f>ROUND(E45*J45,2)</f>
        <v>0</v>
      </c>
      <c r="L45" s="237">
        <v>12</v>
      </c>
      <c r="M45" s="237">
        <f>G45*(1+L45/100)</f>
        <v>0</v>
      </c>
      <c r="N45" s="235">
        <v>0</v>
      </c>
      <c r="O45" s="235">
        <f>ROUND(E45*N45,2)</f>
        <v>0</v>
      </c>
      <c r="P45" s="235">
        <v>0</v>
      </c>
      <c r="Q45" s="235">
        <f>ROUND(E45*P45,2)</f>
        <v>0</v>
      </c>
      <c r="R45" s="237" t="s">
        <v>1681</v>
      </c>
      <c r="S45" s="237" t="s">
        <v>292</v>
      </c>
      <c r="T45" s="238" t="s">
        <v>439</v>
      </c>
      <c r="U45" s="220">
        <v>0.34499999999999997</v>
      </c>
      <c r="V45" s="220">
        <f>ROUND(E45*U45,2)</f>
        <v>102.19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6" t="s">
        <v>1957</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40" t="str">
        <f>C46</f>
        <v>bez naložení do dopravní nádoby, ale s vyprázdněním dopravní nádoby na hromadu nebo na dopravní prostředek,</v>
      </c>
      <c r="BB46" s="210"/>
      <c r="BC46" s="210"/>
      <c r="BD46" s="210"/>
      <c r="BE46" s="210"/>
      <c r="BF46" s="210"/>
      <c r="BG46" s="210"/>
      <c r="BH46" s="210"/>
    </row>
    <row r="47" spans="1:60" outlineLevel="1" x14ac:dyDescent="0.25">
      <c r="A47" s="232">
        <v>8</v>
      </c>
      <c r="B47" s="233" t="s">
        <v>1693</v>
      </c>
      <c r="C47" s="250" t="s">
        <v>1694</v>
      </c>
      <c r="D47" s="234" t="s">
        <v>452</v>
      </c>
      <c r="E47" s="235">
        <v>304.90800000000002</v>
      </c>
      <c r="F47" s="236"/>
      <c r="G47" s="237">
        <f>ROUND(E47*F47,2)</f>
        <v>0</v>
      </c>
      <c r="H47" s="236"/>
      <c r="I47" s="237">
        <f>ROUND(E47*H47,2)</f>
        <v>0</v>
      </c>
      <c r="J47" s="236"/>
      <c r="K47" s="237">
        <f>ROUND(E47*J47,2)</f>
        <v>0</v>
      </c>
      <c r="L47" s="237">
        <v>12</v>
      </c>
      <c r="M47" s="237">
        <f>G47*(1+L47/100)</f>
        <v>0</v>
      </c>
      <c r="N47" s="235">
        <v>0</v>
      </c>
      <c r="O47" s="235">
        <f>ROUND(E47*N47,2)</f>
        <v>0</v>
      </c>
      <c r="P47" s="235">
        <v>0</v>
      </c>
      <c r="Q47" s="235">
        <f>ROUND(E47*P47,2)</f>
        <v>0</v>
      </c>
      <c r="R47" s="237" t="s">
        <v>1681</v>
      </c>
      <c r="S47" s="237" t="s">
        <v>292</v>
      </c>
      <c r="T47" s="238" t="s">
        <v>439</v>
      </c>
      <c r="U47" s="220">
        <v>1.0999999999999999E-2</v>
      </c>
      <c r="V47" s="220">
        <f>ROUND(E47*U47,2)</f>
        <v>3.35</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6" t="s">
        <v>1691</v>
      </c>
      <c r="D48" s="263"/>
      <c r="E48" s="263"/>
      <c r="F48" s="263"/>
      <c r="G48" s="26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467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41.4" outlineLevel="2" x14ac:dyDescent="0.25">
      <c r="A49" s="217"/>
      <c r="B49" s="218"/>
      <c r="C49" s="252" t="s">
        <v>1958</v>
      </c>
      <c r="D49" s="241"/>
      <c r="E49" s="241"/>
      <c r="F49" s="241"/>
      <c r="G49" s="241"/>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40" t="str">
        <f>C49</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9" s="210"/>
      <c r="BC49" s="210"/>
      <c r="BD49" s="210"/>
      <c r="BE49" s="210"/>
      <c r="BF49" s="210"/>
      <c r="BG49" s="210"/>
      <c r="BH49" s="210"/>
    </row>
    <row r="50" spans="1:60" outlineLevel="2" x14ac:dyDescent="0.25">
      <c r="A50" s="217"/>
      <c r="B50" s="218"/>
      <c r="C50" s="267" t="s">
        <v>468</v>
      </c>
      <c r="D50" s="259"/>
      <c r="E50" s="260"/>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8" t="s">
        <v>1931</v>
      </c>
      <c r="D51" s="259"/>
      <c r="E51" s="260">
        <v>16.8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2</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8" t="s">
        <v>1932</v>
      </c>
      <c r="D52" s="259"/>
      <c r="E52" s="260">
        <v>9.3000000000000007</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2</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8" t="s">
        <v>1933</v>
      </c>
      <c r="D53" s="259"/>
      <c r="E53" s="260">
        <v>1.3</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2</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8" t="s">
        <v>1934</v>
      </c>
      <c r="D54" s="259"/>
      <c r="E54" s="260">
        <v>0.3</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2</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8" t="s">
        <v>1935</v>
      </c>
      <c r="D55" s="259"/>
      <c r="E55" s="260">
        <v>57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2</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8" t="s">
        <v>1936</v>
      </c>
      <c r="D56" s="259"/>
      <c r="E56" s="260">
        <v>93.6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8" t="s">
        <v>1937</v>
      </c>
      <c r="D57" s="259"/>
      <c r="E57" s="260">
        <v>27.4</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2</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9" t="s">
        <v>473</v>
      </c>
      <c r="D58" s="261"/>
      <c r="E58" s="262"/>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3</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7" t="s">
        <v>474</v>
      </c>
      <c r="D59" s="259"/>
      <c r="E59" s="260"/>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5">
      <c r="A60" s="217"/>
      <c r="B60" s="218"/>
      <c r="C60" s="265" t="s">
        <v>1938</v>
      </c>
      <c r="D60" s="257"/>
      <c r="E60" s="258">
        <v>296.20999999999998</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5">
      <c r="A61" s="217"/>
      <c r="B61" s="218"/>
      <c r="C61" s="265" t="s">
        <v>1944</v>
      </c>
      <c r="D61" s="257"/>
      <c r="E61" s="258">
        <v>7.2</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5">
      <c r="A62" s="217"/>
      <c r="B62" s="218"/>
      <c r="C62" s="265" t="s">
        <v>1945</v>
      </c>
      <c r="D62" s="257"/>
      <c r="E62" s="258">
        <v>1.5</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395</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0.399999999999999" outlineLevel="1" x14ac:dyDescent="0.25">
      <c r="A63" s="232">
        <v>9</v>
      </c>
      <c r="B63" s="233" t="s">
        <v>1696</v>
      </c>
      <c r="C63" s="250" t="s">
        <v>1697</v>
      </c>
      <c r="D63" s="234" t="s">
        <v>452</v>
      </c>
      <c r="E63" s="235">
        <v>3049.08</v>
      </c>
      <c r="F63" s="236"/>
      <c r="G63" s="237">
        <f>ROUND(E63*F63,2)</f>
        <v>0</v>
      </c>
      <c r="H63" s="236"/>
      <c r="I63" s="237">
        <f>ROUND(E63*H63,2)</f>
        <v>0</v>
      </c>
      <c r="J63" s="236"/>
      <c r="K63" s="237">
        <f>ROUND(E63*J63,2)</f>
        <v>0</v>
      </c>
      <c r="L63" s="237">
        <v>12</v>
      </c>
      <c r="M63" s="237">
        <f>G63*(1+L63/100)</f>
        <v>0</v>
      </c>
      <c r="N63" s="235">
        <v>0</v>
      </c>
      <c r="O63" s="235">
        <f>ROUND(E63*N63,2)</f>
        <v>0</v>
      </c>
      <c r="P63" s="235">
        <v>0</v>
      </c>
      <c r="Q63" s="235">
        <f>ROUND(E63*P63,2)</f>
        <v>0</v>
      </c>
      <c r="R63" s="237" t="s">
        <v>1681</v>
      </c>
      <c r="S63" s="237" t="s">
        <v>292</v>
      </c>
      <c r="T63" s="238" t="s">
        <v>439</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6" t="s">
        <v>1691</v>
      </c>
      <c r="D64" s="263"/>
      <c r="E64" s="263"/>
      <c r="F64" s="263"/>
      <c r="G64" s="263"/>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467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1959</v>
      </c>
      <c r="D65" s="257"/>
      <c r="E65" s="258">
        <v>3049.08</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0.399999999999999" outlineLevel="1" x14ac:dyDescent="0.25">
      <c r="A66" s="242">
        <v>10</v>
      </c>
      <c r="B66" s="243" t="s">
        <v>1699</v>
      </c>
      <c r="C66" s="253" t="s">
        <v>1700</v>
      </c>
      <c r="D66" s="244" t="s">
        <v>452</v>
      </c>
      <c r="E66" s="245">
        <v>304.90800000000002</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t="s">
        <v>1681</v>
      </c>
      <c r="S66" s="247" t="s">
        <v>292</v>
      </c>
      <c r="T66" s="248" t="s">
        <v>439</v>
      </c>
      <c r="U66" s="220">
        <v>8.9999999999999993E-3</v>
      </c>
      <c r="V66" s="220">
        <f>ROUND(E66*U66,2)</f>
        <v>2.74</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32">
        <v>11</v>
      </c>
      <c r="B67" s="233" t="s">
        <v>1703</v>
      </c>
      <c r="C67" s="250" t="s">
        <v>1704</v>
      </c>
      <c r="D67" s="234" t="s">
        <v>452</v>
      </c>
      <c r="E67" s="235">
        <v>217.69327999999999</v>
      </c>
      <c r="F67" s="236"/>
      <c r="G67" s="237">
        <f>ROUND(E67*F67,2)</f>
        <v>0</v>
      </c>
      <c r="H67" s="236"/>
      <c r="I67" s="237">
        <f>ROUND(E67*H67,2)</f>
        <v>0</v>
      </c>
      <c r="J67" s="236"/>
      <c r="K67" s="237">
        <f>ROUND(E67*J67,2)</f>
        <v>0</v>
      </c>
      <c r="L67" s="237">
        <v>12</v>
      </c>
      <c r="M67" s="237">
        <f>G67*(1+L67/100)</f>
        <v>0</v>
      </c>
      <c r="N67" s="235">
        <v>0</v>
      </c>
      <c r="O67" s="235">
        <f>ROUND(E67*N67,2)</f>
        <v>0</v>
      </c>
      <c r="P67" s="235">
        <v>0</v>
      </c>
      <c r="Q67" s="235">
        <f>ROUND(E67*P67,2)</f>
        <v>0</v>
      </c>
      <c r="R67" s="237" t="s">
        <v>1681</v>
      </c>
      <c r="S67" s="237" t="s">
        <v>292</v>
      </c>
      <c r="T67" s="238" t="s">
        <v>439</v>
      </c>
      <c r="U67" s="220">
        <v>0.20200000000000001</v>
      </c>
      <c r="V67" s="220">
        <f>ROUND(E67*U67,2)</f>
        <v>43.97</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5">
      <c r="A68" s="217"/>
      <c r="B68" s="218"/>
      <c r="C68" s="266" t="s">
        <v>1705</v>
      </c>
      <c r="D68" s="263"/>
      <c r="E68" s="263"/>
      <c r="F68" s="263"/>
      <c r="G68" s="26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467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1960</v>
      </c>
      <c r="D69" s="257"/>
      <c r="E69" s="258">
        <v>296.20999999999998</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5" t="s">
        <v>1961</v>
      </c>
      <c r="D70" s="257"/>
      <c r="E70" s="258">
        <v>7.2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1962</v>
      </c>
      <c r="D71" s="257"/>
      <c r="E71" s="258">
        <v>-65.819999999999993</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5">
      <c r="A72" s="217"/>
      <c r="B72" s="218"/>
      <c r="C72" s="265" t="s">
        <v>1963</v>
      </c>
      <c r="D72" s="257"/>
      <c r="E72" s="258">
        <v>-16.46</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395</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5">
      <c r="A73" s="217"/>
      <c r="B73" s="218"/>
      <c r="C73" s="265" t="s">
        <v>1964</v>
      </c>
      <c r="D73" s="257"/>
      <c r="E73" s="258">
        <v>-2.0299999999999998</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5">
      <c r="A74" s="217"/>
      <c r="B74" s="218"/>
      <c r="C74" s="265" t="s">
        <v>1965</v>
      </c>
      <c r="D74" s="257"/>
      <c r="E74" s="258">
        <v>-1.4</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395</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32">
        <v>12</v>
      </c>
      <c r="B75" s="233" t="s">
        <v>1966</v>
      </c>
      <c r="C75" s="250" t="s">
        <v>1967</v>
      </c>
      <c r="D75" s="234" t="s">
        <v>452</v>
      </c>
      <c r="E75" s="235">
        <v>65.823999999999998</v>
      </c>
      <c r="F75" s="236"/>
      <c r="G75" s="237">
        <f>ROUND(E75*F75,2)</f>
        <v>0</v>
      </c>
      <c r="H75" s="236"/>
      <c r="I75" s="237">
        <f>ROUND(E75*H75,2)</f>
        <v>0</v>
      </c>
      <c r="J75" s="236"/>
      <c r="K75" s="237">
        <f>ROUND(E75*J75,2)</f>
        <v>0</v>
      </c>
      <c r="L75" s="237">
        <v>12</v>
      </c>
      <c r="M75" s="237">
        <f>G75*(1+L75/100)</f>
        <v>0</v>
      </c>
      <c r="N75" s="235">
        <v>1.7</v>
      </c>
      <c r="O75" s="235">
        <f>ROUND(E75*N75,2)</f>
        <v>111.9</v>
      </c>
      <c r="P75" s="235">
        <v>0</v>
      </c>
      <c r="Q75" s="235">
        <f>ROUND(E75*P75,2)</f>
        <v>0</v>
      </c>
      <c r="R75" s="237" t="s">
        <v>1681</v>
      </c>
      <c r="S75" s="237" t="s">
        <v>292</v>
      </c>
      <c r="T75" s="238" t="s">
        <v>439</v>
      </c>
      <c r="U75" s="220">
        <v>1.587</v>
      </c>
      <c r="V75" s="220">
        <f>ROUND(E75*U75,2)</f>
        <v>104.46</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1" outlineLevel="2" x14ac:dyDescent="0.25">
      <c r="A76" s="217"/>
      <c r="B76" s="218"/>
      <c r="C76" s="266" t="s">
        <v>1968</v>
      </c>
      <c r="D76" s="263"/>
      <c r="E76" s="263"/>
      <c r="F76" s="263"/>
      <c r="G76" s="263"/>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467</v>
      </c>
      <c r="AH76" s="210"/>
      <c r="AI76" s="210"/>
      <c r="AJ76" s="210"/>
      <c r="AK76" s="210"/>
      <c r="AL76" s="210"/>
      <c r="AM76" s="210"/>
      <c r="AN76" s="210"/>
      <c r="AO76" s="210"/>
      <c r="AP76" s="210"/>
      <c r="AQ76" s="210"/>
      <c r="AR76" s="210"/>
      <c r="AS76" s="210"/>
      <c r="AT76" s="210"/>
      <c r="AU76" s="210"/>
      <c r="AV76" s="210"/>
      <c r="AW76" s="210"/>
      <c r="AX76" s="210"/>
      <c r="AY76" s="210"/>
      <c r="AZ76" s="210"/>
      <c r="BA76" s="240" t="str">
        <f>C76</f>
        <v>sypaninou z vhodných hornin tř. 1 - 4 nebo materiálem připraveným podél výkopu ve vzdálenosti do 3 m od jeho kraje, pro jakoukoliv hloubku výkopu a jakoukoliv míru zhutnění,</v>
      </c>
      <c r="BB76" s="210"/>
      <c r="BC76" s="210"/>
      <c r="BD76" s="210"/>
      <c r="BE76" s="210"/>
      <c r="BF76" s="210"/>
      <c r="BG76" s="210"/>
      <c r="BH76" s="210"/>
    </row>
    <row r="77" spans="1:60" outlineLevel="2" x14ac:dyDescent="0.25">
      <c r="A77" s="217"/>
      <c r="B77" s="218"/>
      <c r="C77" s="267" t="s">
        <v>468</v>
      </c>
      <c r="D77" s="259"/>
      <c r="E77" s="260"/>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5">
      <c r="A78" s="217"/>
      <c r="B78" s="218"/>
      <c r="C78" s="268" t="s">
        <v>1931</v>
      </c>
      <c r="D78" s="259"/>
      <c r="E78" s="260">
        <v>16.8</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2</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5">
      <c r="A79" s="217"/>
      <c r="B79" s="218"/>
      <c r="C79" s="268" t="s">
        <v>1932</v>
      </c>
      <c r="D79" s="259"/>
      <c r="E79" s="260">
        <v>9.3000000000000007</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v>2</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5">
      <c r="A80" s="217"/>
      <c r="B80" s="218"/>
      <c r="C80" s="268" t="s">
        <v>1933</v>
      </c>
      <c r="D80" s="259"/>
      <c r="E80" s="260">
        <v>1.3</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2</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5">
      <c r="A81" s="217"/>
      <c r="B81" s="218"/>
      <c r="C81" s="268" t="s">
        <v>1934</v>
      </c>
      <c r="D81" s="259"/>
      <c r="E81" s="260">
        <v>0.3</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2</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5">
      <c r="A82" s="217"/>
      <c r="B82" s="218"/>
      <c r="C82" s="268" t="s">
        <v>1935</v>
      </c>
      <c r="D82" s="259"/>
      <c r="E82" s="260">
        <v>57</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2</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5">
      <c r="A83" s="217"/>
      <c r="B83" s="218"/>
      <c r="C83" s="268" t="s">
        <v>1936</v>
      </c>
      <c r="D83" s="259"/>
      <c r="E83" s="260">
        <v>93.6</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v>2</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8" t="s">
        <v>1937</v>
      </c>
      <c r="D84" s="259"/>
      <c r="E84" s="260">
        <v>27.4</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2</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9" t="s">
        <v>473</v>
      </c>
      <c r="D85" s="261"/>
      <c r="E85" s="262"/>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3</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7" t="s">
        <v>474</v>
      </c>
      <c r="D86" s="259"/>
      <c r="E86" s="260"/>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5">
      <c r="A87" s="217"/>
      <c r="B87" s="218"/>
      <c r="C87" s="265" t="s">
        <v>1969</v>
      </c>
      <c r="D87" s="257"/>
      <c r="E87" s="258">
        <v>65.819999999999993</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395</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32">
        <v>13</v>
      </c>
      <c r="B88" s="233" t="s">
        <v>1712</v>
      </c>
      <c r="C88" s="250" t="s">
        <v>1713</v>
      </c>
      <c r="D88" s="234" t="s">
        <v>465</v>
      </c>
      <c r="E88" s="235">
        <v>579.3252</v>
      </c>
      <c r="F88" s="236"/>
      <c r="G88" s="237">
        <f>ROUND(E88*F88,2)</f>
        <v>0</v>
      </c>
      <c r="H88" s="236"/>
      <c r="I88" s="237">
        <f>ROUND(E88*H88,2)</f>
        <v>0</v>
      </c>
      <c r="J88" s="236"/>
      <c r="K88" s="237">
        <f>ROUND(E88*J88,2)</f>
        <v>0</v>
      </c>
      <c r="L88" s="237">
        <v>12</v>
      </c>
      <c r="M88" s="237">
        <f>G88*(1+L88/100)</f>
        <v>0</v>
      </c>
      <c r="N88" s="235">
        <v>0</v>
      </c>
      <c r="O88" s="235">
        <f>ROUND(E88*N88,2)</f>
        <v>0</v>
      </c>
      <c r="P88" s="235">
        <v>0</v>
      </c>
      <c r="Q88" s="235">
        <f>ROUND(E88*P88,2)</f>
        <v>0</v>
      </c>
      <c r="R88" s="237" t="s">
        <v>1681</v>
      </c>
      <c r="S88" s="237" t="s">
        <v>292</v>
      </c>
      <c r="T88" s="238" t="s">
        <v>439</v>
      </c>
      <c r="U88" s="220">
        <v>0</v>
      </c>
      <c r="V88" s="220">
        <f>ROUND(E88*U88,2)</f>
        <v>0</v>
      </c>
      <c r="W88" s="220"/>
      <c r="X88" s="220" t="s">
        <v>326</v>
      </c>
      <c r="Y88" s="220" t="s">
        <v>295</v>
      </c>
      <c r="Z88" s="210"/>
      <c r="AA88" s="210"/>
      <c r="AB88" s="210"/>
      <c r="AC88" s="210"/>
      <c r="AD88" s="210"/>
      <c r="AE88" s="210"/>
      <c r="AF88" s="210"/>
      <c r="AG88" s="210" t="s">
        <v>327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5">
      <c r="A89" s="217"/>
      <c r="B89" s="218"/>
      <c r="C89" s="265" t="s">
        <v>1970</v>
      </c>
      <c r="D89" s="257"/>
      <c r="E89" s="258">
        <v>579.33000000000004</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32">
        <v>14</v>
      </c>
      <c r="B90" s="233" t="s">
        <v>1971</v>
      </c>
      <c r="C90" s="250" t="s">
        <v>1972</v>
      </c>
      <c r="D90" s="234" t="s">
        <v>465</v>
      </c>
      <c r="E90" s="235">
        <v>399.24948000000001</v>
      </c>
      <c r="F90" s="236"/>
      <c r="G90" s="237">
        <f>ROUND(E90*F90,2)</f>
        <v>0</v>
      </c>
      <c r="H90" s="236"/>
      <c r="I90" s="237">
        <f>ROUND(E90*H90,2)</f>
        <v>0</v>
      </c>
      <c r="J90" s="236"/>
      <c r="K90" s="237">
        <f>ROUND(E90*J90,2)</f>
        <v>0</v>
      </c>
      <c r="L90" s="237">
        <v>12</v>
      </c>
      <c r="M90" s="237">
        <f>G90*(1+L90/100)</f>
        <v>0</v>
      </c>
      <c r="N90" s="235">
        <v>1</v>
      </c>
      <c r="O90" s="235">
        <f>ROUND(E90*N90,2)</f>
        <v>399.25</v>
      </c>
      <c r="P90" s="235">
        <v>0</v>
      </c>
      <c r="Q90" s="235">
        <f>ROUND(E90*P90,2)</f>
        <v>0</v>
      </c>
      <c r="R90" s="237" t="s">
        <v>606</v>
      </c>
      <c r="S90" s="237" t="s">
        <v>1446</v>
      </c>
      <c r="T90" s="238" t="s">
        <v>1446</v>
      </c>
      <c r="U90" s="220">
        <v>0</v>
      </c>
      <c r="V90" s="220">
        <f>ROUND(E90*U90,2)</f>
        <v>0</v>
      </c>
      <c r="W90" s="220"/>
      <c r="X90" s="220" t="s">
        <v>607</v>
      </c>
      <c r="Y90" s="220" t="s">
        <v>295</v>
      </c>
      <c r="Z90" s="210"/>
      <c r="AA90" s="210"/>
      <c r="AB90" s="210"/>
      <c r="AC90" s="210"/>
      <c r="AD90" s="210"/>
      <c r="AE90" s="210"/>
      <c r="AF90" s="210"/>
      <c r="AG90" s="210" t="s">
        <v>608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5">
      <c r="A91" s="217"/>
      <c r="B91" s="218"/>
      <c r="C91" s="267" t="s">
        <v>468</v>
      </c>
      <c r="D91" s="259"/>
      <c r="E91" s="260"/>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8" t="s">
        <v>1973</v>
      </c>
      <c r="D92" s="259"/>
      <c r="E92" s="260">
        <v>296.20999999999998</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8" t="s">
        <v>1974</v>
      </c>
      <c r="D93" s="259"/>
      <c r="E93" s="260">
        <v>7.2</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2</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8" t="s">
        <v>1975</v>
      </c>
      <c r="D94" s="259"/>
      <c r="E94" s="260">
        <v>-65.819999999999993</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2</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8" t="s">
        <v>1976</v>
      </c>
      <c r="D95" s="259"/>
      <c r="E95" s="260">
        <v>-16.46</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2</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5">
      <c r="A96" s="217"/>
      <c r="B96" s="218"/>
      <c r="C96" s="268" t="s">
        <v>1977</v>
      </c>
      <c r="D96" s="259"/>
      <c r="E96" s="260">
        <v>-2.0299999999999998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5">
      <c r="A97" s="217"/>
      <c r="B97" s="218"/>
      <c r="C97" s="268" t="s">
        <v>1978</v>
      </c>
      <c r="D97" s="259"/>
      <c r="E97" s="260">
        <v>-1.4</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5">
      <c r="A98" s="217"/>
      <c r="B98" s="218"/>
      <c r="C98" s="269" t="s">
        <v>473</v>
      </c>
      <c r="D98" s="261"/>
      <c r="E98" s="262"/>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3</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5">
      <c r="A99" s="217"/>
      <c r="B99" s="218"/>
      <c r="C99" s="267" t="s">
        <v>474</v>
      </c>
      <c r="D99" s="259"/>
      <c r="E99" s="260"/>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5">
      <c r="A100" s="217"/>
      <c r="B100" s="218"/>
      <c r="C100" s="265" t="s">
        <v>1979</v>
      </c>
      <c r="D100" s="257"/>
      <c r="E100" s="258">
        <v>399.25</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395</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x14ac:dyDescent="0.25">
      <c r="A101" s="225" t="s">
        <v>287</v>
      </c>
      <c r="B101" s="226" t="s">
        <v>163</v>
      </c>
      <c r="C101" s="249" t="s">
        <v>164</v>
      </c>
      <c r="D101" s="227"/>
      <c r="E101" s="228"/>
      <c r="F101" s="229"/>
      <c r="G101" s="229">
        <f>SUMIF(AG102:AG117,"&lt;&gt;NOR",G102:G117)</f>
        <v>0</v>
      </c>
      <c r="H101" s="229"/>
      <c r="I101" s="229">
        <f>SUM(I102:I117)</f>
        <v>0</v>
      </c>
      <c r="J101" s="229"/>
      <c r="K101" s="229">
        <f>SUM(K102:K117)</f>
        <v>0</v>
      </c>
      <c r="L101" s="229"/>
      <c r="M101" s="229">
        <f>SUM(M102:M117)</f>
        <v>0</v>
      </c>
      <c r="N101" s="228"/>
      <c r="O101" s="228">
        <f>SUM(O102:O117)</f>
        <v>32.11</v>
      </c>
      <c r="P101" s="228"/>
      <c r="Q101" s="228">
        <f>SUM(Q102:Q117)</f>
        <v>0</v>
      </c>
      <c r="R101" s="229"/>
      <c r="S101" s="229"/>
      <c r="T101" s="230"/>
      <c r="U101" s="224"/>
      <c r="V101" s="224">
        <f>SUM(V102:V117)</f>
        <v>28.47</v>
      </c>
      <c r="W101" s="224"/>
      <c r="X101" s="224"/>
      <c r="Y101" s="224"/>
      <c r="AG101" t="s">
        <v>288</v>
      </c>
    </row>
    <row r="102" spans="1:60" outlineLevel="1" x14ac:dyDescent="0.25">
      <c r="A102" s="232">
        <v>15</v>
      </c>
      <c r="B102" s="233" t="s">
        <v>1980</v>
      </c>
      <c r="C102" s="250" t="s">
        <v>1981</v>
      </c>
      <c r="D102" s="234" t="s">
        <v>452</v>
      </c>
      <c r="E102" s="235">
        <v>16.456</v>
      </c>
      <c r="F102" s="236"/>
      <c r="G102" s="237">
        <f>ROUND(E102*F102,2)</f>
        <v>0</v>
      </c>
      <c r="H102" s="236"/>
      <c r="I102" s="237">
        <f>ROUND(E102*H102,2)</f>
        <v>0</v>
      </c>
      <c r="J102" s="236"/>
      <c r="K102" s="237">
        <f>ROUND(E102*J102,2)</f>
        <v>0</v>
      </c>
      <c r="L102" s="237">
        <v>12</v>
      </c>
      <c r="M102" s="237">
        <f>G102*(1+L102/100)</f>
        <v>0</v>
      </c>
      <c r="N102" s="235">
        <v>1.8907700000000001</v>
      </c>
      <c r="O102" s="235">
        <f>ROUND(E102*N102,2)</f>
        <v>31.11</v>
      </c>
      <c r="P102" s="235">
        <v>0</v>
      </c>
      <c r="Q102" s="235">
        <f>ROUND(E102*P102,2)</f>
        <v>0</v>
      </c>
      <c r="R102" s="237" t="s">
        <v>1982</v>
      </c>
      <c r="S102" s="237" t="s">
        <v>292</v>
      </c>
      <c r="T102" s="238" t="s">
        <v>439</v>
      </c>
      <c r="U102" s="220">
        <v>1.6950000000000001</v>
      </c>
      <c r="V102" s="220">
        <f>ROUND(E102*U102,2)</f>
        <v>27.89</v>
      </c>
      <c r="W102" s="220"/>
      <c r="X102" s="220" t="s">
        <v>326</v>
      </c>
      <c r="Y102" s="220" t="s">
        <v>295</v>
      </c>
      <c r="Z102" s="210"/>
      <c r="AA102" s="210"/>
      <c r="AB102" s="210"/>
      <c r="AC102" s="210"/>
      <c r="AD102" s="210"/>
      <c r="AE102" s="210"/>
      <c r="AF102" s="210"/>
      <c r="AG102" s="210" t="s">
        <v>327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5">
      <c r="A103" s="217"/>
      <c r="B103" s="218"/>
      <c r="C103" s="266" t="s">
        <v>1983</v>
      </c>
      <c r="D103" s="263"/>
      <c r="E103" s="263"/>
      <c r="F103" s="263"/>
      <c r="G103" s="263"/>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467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5">
      <c r="A104" s="217"/>
      <c r="B104" s="218"/>
      <c r="C104" s="267" t="s">
        <v>468</v>
      </c>
      <c r="D104" s="259"/>
      <c r="E104" s="260"/>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8" t="s">
        <v>1931</v>
      </c>
      <c r="D105" s="259"/>
      <c r="E105" s="260">
        <v>16.8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2</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5">
      <c r="A106" s="217"/>
      <c r="B106" s="218"/>
      <c r="C106" s="268" t="s">
        <v>1932</v>
      </c>
      <c r="D106" s="259"/>
      <c r="E106" s="260">
        <v>9.3000000000000007</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395</v>
      </c>
      <c r="AH106" s="210">
        <v>2</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5">
      <c r="A107" s="217"/>
      <c r="B107" s="218"/>
      <c r="C107" s="268" t="s">
        <v>1933</v>
      </c>
      <c r="D107" s="259"/>
      <c r="E107" s="260">
        <v>1.3</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395</v>
      </c>
      <c r="AH107" s="210">
        <v>2</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5">
      <c r="A108" s="217"/>
      <c r="B108" s="218"/>
      <c r="C108" s="268" t="s">
        <v>1934</v>
      </c>
      <c r="D108" s="259"/>
      <c r="E108" s="260">
        <v>0.3</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2</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8" t="s">
        <v>1935</v>
      </c>
      <c r="D109" s="259"/>
      <c r="E109" s="260">
        <v>57</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v>2</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8" t="s">
        <v>1936</v>
      </c>
      <c r="D110" s="259"/>
      <c r="E110" s="260">
        <v>93.6</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2</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5">
      <c r="A111" s="217"/>
      <c r="B111" s="218"/>
      <c r="C111" s="268" t="s">
        <v>1937</v>
      </c>
      <c r="D111" s="259"/>
      <c r="E111" s="260">
        <v>27.4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2</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5">
      <c r="A112" s="217"/>
      <c r="B112" s="218"/>
      <c r="C112" s="269" t="s">
        <v>473</v>
      </c>
      <c r="D112" s="261"/>
      <c r="E112" s="262"/>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395</v>
      </c>
      <c r="AH112" s="210">
        <v>3</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5">
      <c r="A113" s="217"/>
      <c r="B113" s="218"/>
      <c r="C113" s="267" t="s">
        <v>474</v>
      </c>
      <c r="D113" s="259"/>
      <c r="E113" s="260"/>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5">
      <c r="A114" s="217"/>
      <c r="B114" s="218"/>
      <c r="C114" s="265" t="s">
        <v>1984</v>
      </c>
      <c r="D114" s="257"/>
      <c r="E114" s="258">
        <v>16.46</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0.399999999999999" outlineLevel="1" x14ac:dyDescent="0.25">
      <c r="A115" s="232">
        <v>16</v>
      </c>
      <c r="B115" s="233" t="s">
        <v>1985</v>
      </c>
      <c r="C115" s="250" t="s">
        <v>1986</v>
      </c>
      <c r="D115" s="234" t="s">
        <v>452</v>
      </c>
      <c r="E115" s="235">
        <v>0.4</v>
      </c>
      <c r="F115" s="236"/>
      <c r="G115" s="237">
        <f>ROUND(E115*F115,2)</f>
        <v>0</v>
      </c>
      <c r="H115" s="236"/>
      <c r="I115" s="237">
        <f>ROUND(E115*H115,2)</f>
        <v>0</v>
      </c>
      <c r="J115" s="236"/>
      <c r="K115" s="237">
        <f>ROUND(E115*J115,2)</f>
        <v>0</v>
      </c>
      <c r="L115" s="237">
        <v>12</v>
      </c>
      <c r="M115" s="237">
        <f>G115*(1+L115/100)</f>
        <v>0</v>
      </c>
      <c r="N115" s="235">
        <v>2.5</v>
      </c>
      <c r="O115" s="235">
        <f>ROUND(E115*N115,2)</f>
        <v>1</v>
      </c>
      <c r="P115" s="235">
        <v>0</v>
      </c>
      <c r="Q115" s="235">
        <f>ROUND(E115*P115,2)</f>
        <v>0</v>
      </c>
      <c r="R115" s="237" t="s">
        <v>1982</v>
      </c>
      <c r="S115" s="237" t="s">
        <v>292</v>
      </c>
      <c r="T115" s="238" t="s">
        <v>439</v>
      </c>
      <c r="U115" s="220">
        <v>1.4490000000000001</v>
      </c>
      <c r="V115" s="220">
        <f>ROUND(E115*U115,2)</f>
        <v>0.57999999999999996</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66" t="s">
        <v>1987</v>
      </c>
      <c r="D116" s="263"/>
      <c r="E116" s="263"/>
      <c r="F116" s="263"/>
      <c r="G116" s="263"/>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467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1988</v>
      </c>
      <c r="D117" s="257"/>
      <c r="E117" s="258">
        <v>0.4</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x14ac:dyDescent="0.25">
      <c r="A118" s="225" t="s">
        <v>287</v>
      </c>
      <c r="B118" s="226" t="s">
        <v>199</v>
      </c>
      <c r="C118" s="249" t="s">
        <v>200</v>
      </c>
      <c r="D118" s="227"/>
      <c r="E118" s="228"/>
      <c r="F118" s="229"/>
      <c r="G118" s="229">
        <f>SUMIF(AG119:AG255,"&lt;&gt;NOR",G119:G255)</f>
        <v>0</v>
      </c>
      <c r="H118" s="229"/>
      <c r="I118" s="229">
        <f>SUM(I119:I255)</f>
        <v>0</v>
      </c>
      <c r="J118" s="229"/>
      <c r="K118" s="229">
        <f>SUM(K119:K255)</f>
        <v>0</v>
      </c>
      <c r="L118" s="229"/>
      <c r="M118" s="229">
        <f>SUM(M119:M255)</f>
        <v>0</v>
      </c>
      <c r="N118" s="228"/>
      <c r="O118" s="228">
        <f>SUM(O119:O255)</f>
        <v>0.64</v>
      </c>
      <c r="P118" s="228"/>
      <c r="Q118" s="228">
        <f>SUM(Q119:Q255)</f>
        <v>0</v>
      </c>
      <c r="R118" s="229"/>
      <c r="S118" s="229"/>
      <c r="T118" s="230"/>
      <c r="U118" s="224"/>
      <c r="V118" s="224">
        <f>SUM(V119:V255)</f>
        <v>224.65</v>
      </c>
      <c r="W118" s="224"/>
      <c r="X118" s="224"/>
      <c r="Y118" s="224"/>
      <c r="AG118" t="s">
        <v>288</v>
      </c>
    </row>
    <row r="119" spans="1:60" ht="20.399999999999999" outlineLevel="1" x14ac:dyDescent="0.25">
      <c r="A119" s="232">
        <v>17</v>
      </c>
      <c r="B119" s="233" t="s">
        <v>1989</v>
      </c>
      <c r="C119" s="250" t="s">
        <v>1990</v>
      </c>
      <c r="D119" s="234" t="s">
        <v>437</v>
      </c>
      <c r="E119" s="235">
        <v>15</v>
      </c>
      <c r="F119" s="236"/>
      <c r="G119" s="237">
        <f>ROUND(E119*F119,2)</f>
        <v>0</v>
      </c>
      <c r="H119" s="236"/>
      <c r="I119" s="237">
        <f>ROUND(E119*H119,2)</f>
        <v>0</v>
      </c>
      <c r="J119" s="236"/>
      <c r="K119" s="237">
        <f>ROUND(E119*J119,2)</f>
        <v>0</v>
      </c>
      <c r="L119" s="237">
        <v>12</v>
      </c>
      <c r="M119" s="237">
        <f>G119*(1+L119/100)</f>
        <v>0</v>
      </c>
      <c r="N119" s="235">
        <v>3.0000000000000001E-5</v>
      </c>
      <c r="O119" s="235">
        <f>ROUND(E119*N119,2)</f>
        <v>0</v>
      </c>
      <c r="P119" s="235">
        <v>0</v>
      </c>
      <c r="Q119" s="235">
        <f>ROUND(E119*P119,2)</f>
        <v>0</v>
      </c>
      <c r="R119" s="237" t="s">
        <v>606</v>
      </c>
      <c r="S119" s="237" t="s">
        <v>292</v>
      </c>
      <c r="T119" s="238" t="s">
        <v>439</v>
      </c>
      <c r="U119" s="220">
        <v>0</v>
      </c>
      <c r="V119" s="220">
        <f>ROUND(E119*U119,2)</f>
        <v>0</v>
      </c>
      <c r="W119" s="220"/>
      <c r="X119" s="220" t="s">
        <v>607</v>
      </c>
      <c r="Y119" s="220" t="s">
        <v>295</v>
      </c>
      <c r="Z119" s="210"/>
      <c r="AA119" s="210"/>
      <c r="AB119" s="210"/>
      <c r="AC119" s="210"/>
      <c r="AD119" s="210"/>
      <c r="AE119" s="210"/>
      <c r="AF119" s="210"/>
      <c r="AG119" s="210" t="s">
        <v>608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5">
      <c r="A120" s="217"/>
      <c r="B120" s="218"/>
      <c r="C120" s="265" t="s">
        <v>1991</v>
      </c>
      <c r="D120" s="257"/>
      <c r="E120" s="258">
        <v>15</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395</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0.399999999999999" outlineLevel="1" x14ac:dyDescent="0.25">
      <c r="A121" s="232">
        <v>18</v>
      </c>
      <c r="B121" s="233" t="s">
        <v>1992</v>
      </c>
      <c r="C121" s="250" t="s">
        <v>1993</v>
      </c>
      <c r="D121" s="234" t="s">
        <v>437</v>
      </c>
      <c r="E121" s="235">
        <v>34</v>
      </c>
      <c r="F121" s="236"/>
      <c r="G121" s="237">
        <f>ROUND(E121*F121,2)</f>
        <v>0</v>
      </c>
      <c r="H121" s="236"/>
      <c r="I121" s="237">
        <f>ROUND(E121*H121,2)</f>
        <v>0</v>
      </c>
      <c r="J121" s="236"/>
      <c r="K121" s="237">
        <f>ROUND(E121*J121,2)</f>
        <v>0</v>
      </c>
      <c r="L121" s="237">
        <v>12</v>
      </c>
      <c r="M121" s="237">
        <f>G121*(1+L121/100)</f>
        <v>0</v>
      </c>
      <c r="N121" s="235">
        <v>4.0000000000000003E-5</v>
      </c>
      <c r="O121" s="235">
        <f>ROUND(E121*N121,2)</f>
        <v>0</v>
      </c>
      <c r="P121" s="235">
        <v>0</v>
      </c>
      <c r="Q121" s="235">
        <f>ROUND(E121*P121,2)</f>
        <v>0</v>
      </c>
      <c r="R121" s="237" t="s">
        <v>606</v>
      </c>
      <c r="S121" s="237" t="s">
        <v>292</v>
      </c>
      <c r="T121" s="238" t="s">
        <v>439</v>
      </c>
      <c r="U121" s="220">
        <v>0</v>
      </c>
      <c r="V121" s="220">
        <f>ROUND(E121*U121,2)</f>
        <v>0</v>
      </c>
      <c r="W121" s="220"/>
      <c r="X121" s="220" t="s">
        <v>607</v>
      </c>
      <c r="Y121" s="220" t="s">
        <v>295</v>
      </c>
      <c r="Z121" s="210"/>
      <c r="AA121" s="210"/>
      <c r="AB121" s="210"/>
      <c r="AC121" s="210"/>
      <c r="AD121" s="210"/>
      <c r="AE121" s="210"/>
      <c r="AF121" s="210"/>
      <c r="AG121" s="210" t="s">
        <v>608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5">
      <c r="A122" s="217"/>
      <c r="B122" s="218"/>
      <c r="C122" s="265" t="s">
        <v>1994</v>
      </c>
      <c r="D122" s="257"/>
      <c r="E122" s="258">
        <v>34</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395</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0.399999999999999" outlineLevel="1" x14ac:dyDescent="0.25">
      <c r="A123" s="232">
        <v>19</v>
      </c>
      <c r="B123" s="233" t="s">
        <v>1995</v>
      </c>
      <c r="C123" s="250" t="s">
        <v>1996</v>
      </c>
      <c r="D123" s="234" t="s">
        <v>437</v>
      </c>
      <c r="E123" s="235">
        <v>7</v>
      </c>
      <c r="F123" s="236"/>
      <c r="G123" s="237">
        <f>ROUND(E123*F123,2)</f>
        <v>0</v>
      </c>
      <c r="H123" s="236"/>
      <c r="I123" s="237">
        <f>ROUND(E123*H123,2)</f>
        <v>0</v>
      </c>
      <c r="J123" s="236"/>
      <c r="K123" s="237">
        <f>ROUND(E123*J123,2)</f>
        <v>0</v>
      </c>
      <c r="L123" s="237">
        <v>12</v>
      </c>
      <c r="M123" s="237">
        <f>G123*(1+L123/100)</f>
        <v>0</v>
      </c>
      <c r="N123" s="235">
        <v>5.0000000000000002E-5</v>
      </c>
      <c r="O123" s="235">
        <f>ROUND(E123*N123,2)</f>
        <v>0</v>
      </c>
      <c r="P123" s="235">
        <v>0</v>
      </c>
      <c r="Q123" s="235">
        <f>ROUND(E123*P123,2)</f>
        <v>0</v>
      </c>
      <c r="R123" s="237" t="s">
        <v>606</v>
      </c>
      <c r="S123" s="237" t="s">
        <v>292</v>
      </c>
      <c r="T123" s="238" t="s">
        <v>439</v>
      </c>
      <c r="U123" s="220">
        <v>0</v>
      </c>
      <c r="V123" s="220">
        <f>ROUND(E123*U123,2)</f>
        <v>0</v>
      </c>
      <c r="W123" s="220"/>
      <c r="X123" s="220" t="s">
        <v>607</v>
      </c>
      <c r="Y123" s="220" t="s">
        <v>295</v>
      </c>
      <c r="Z123" s="210"/>
      <c r="AA123" s="210"/>
      <c r="AB123" s="210"/>
      <c r="AC123" s="210"/>
      <c r="AD123" s="210"/>
      <c r="AE123" s="210"/>
      <c r="AF123" s="210"/>
      <c r="AG123" s="210" t="s">
        <v>608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65" t="s">
        <v>1997</v>
      </c>
      <c r="D124" s="257"/>
      <c r="E124" s="258">
        <v>7</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395</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0.399999999999999" outlineLevel="1" x14ac:dyDescent="0.25">
      <c r="A125" s="232">
        <v>20</v>
      </c>
      <c r="B125" s="233" t="s">
        <v>1998</v>
      </c>
      <c r="C125" s="250" t="s">
        <v>1999</v>
      </c>
      <c r="D125" s="234" t="s">
        <v>437</v>
      </c>
      <c r="E125" s="235">
        <v>24</v>
      </c>
      <c r="F125" s="236"/>
      <c r="G125" s="237">
        <f>ROUND(E125*F125,2)</f>
        <v>0</v>
      </c>
      <c r="H125" s="236"/>
      <c r="I125" s="237">
        <f>ROUND(E125*H125,2)</f>
        <v>0</v>
      </c>
      <c r="J125" s="236"/>
      <c r="K125" s="237">
        <f>ROUND(E125*J125,2)</f>
        <v>0</v>
      </c>
      <c r="L125" s="237">
        <v>12</v>
      </c>
      <c r="M125" s="237">
        <f>G125*(1+L125/100)</f>
        <v>0</v>
      </c>
      <c r="N125" s="235">
        <v>5.0000000000000002E-5</v>
      </c>
      <c r="O125" s="235">
        <f>ROUND(E125*N125,2)</f>
        <v>0</v>
      </c>
      <c r="P125" s="235">
        <v>0</v>
      </c>
      <c r="Q125" s="235">
        <f>ROUND(E125*P125,2)</f>
        <v>0</v>
      </c>
      <c r="R125" s="237" t="s">
        <v>606</v>
      </c>
      <c r="S125" s="237" t="s">
        <v>292</v>
      </c>
      <c r="T125" s="238" t="s">
        <v>439</v>
      </c>
      <c r="U125" s="220">
        <v>0</v>
      </c>
      <c r="V125" s="220">
        <f>ROUND(E125*U125,2)</f>
        <v>0</v>
      </c>
      <c r="W125" s="220"/>
      <c r="X125" s="220" t="s">
        <v>607</v>
      </c>
      <c r="Y125" s="220" t="s">
        <v>295</v>
      </c>
      <c r="Z125" s="210"/>
      <c r="AA125" s="210"/>
      <c r="AB125" s="210"/>
      <c r="AC125" s="210"/>
      <c r="AD125" s="210"/>
      <c r="AE125" s="210"/>
      <c r="AF125" s="210"/>
      <c r="AG125" s="210" t="s">
        <v>608</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5">
      <c r="A126" s="217"/>
      <c r="B126" s="218"/>
      <c r="C126" s="265" t="s">
        <v>2000</v>
      </c>
      <c r="D126" s="257"/>
      <c r="E126" s="258">
        <v>24</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395</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0.399999999999999" outlineLevel="1" x14ac:dyDescent="0.25">
      <c r="A127" s="232">
        <v>21</v>
      </c>
      <c r="B127" s="233" t="s">
        <v>2001</v>
      </c>
      <c r="C127" s="250" t="s">
        <v>2002</v>
      </c>
      <c r="D127" s="234" t="s">
        <v>437</v>
      </c>
      <c r="E127" s="235">
        <v>3</v>
      </c>
      <c r="F127" s="236"/>
      <c r="G127" s="237">
        <f>ROUND(E127*F127,2)</f>
        <v>0</v>
      </c>
      <c r="H127" s="236"/>
      <c r="I127" s="237">
        <f>ROUND(E127*H127,2)</f>
        <v>0</v>
      </c>
      <c r="J127" s="236"/>
      <c r="K127" s="237">
        <f>ROUND(E127*J127,2)</f>
        <v>0</v>
      </c>
      <c r="L127" s="237">
        <v>12</v>
      </c>
      <c r="M127" s="237">
        <f>G127*(1+L127/100)</f>
        <v>0</v>
      </c>
      <c r="N127" s="235">
        <v>6.9999999999999994E-5</v>
      </c>
      <c r="O127" s="235">
        <f>ROUND(E127*N127,2)</f>
        <v>0</v>
      </c>
      <c r="P127" s="235">
        <v>0</v>
      </c>
      <c r="Q127" s="235">
        <f>ROUND(E127*P127,2)</f>
        <v>0</v>
      </c>
      <c r="R127" s="237" t="s">
        <v>606</v>
      </c>
      <c r="S127" s="237" t="s">
        <v>292</v>
      </c>
      <c r="T127" s="238" t="s">
        <v>439</v>
      </c>
      <c r="U127" s="220">
        <v>0</v>
      </c>
      <c r="V127" s="220">
        <f>ROUND(E127*U127,2)</f>
        <v>0</v>
      </c>
      <c r="W127" s="220"/>
      <c r="X127" s="220" t="s">
        <v>607</v>
      </c>
      <c r="Y127" s="220" t="s">
        <v>295</v>
      </c>
      <c r="Z127" s="210"/>
      <c r="AA127" s="210"/>
      <c r="AB127" s="210"/>
      <c r="AC127" s="210"/>
      <c r="AD127" s="210"/>
      <c r="AE127" s="210"/>
      <c r="AF127" s="210"/>
      <c r="AG127" s="210" t="s">
        <v>608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5">
      <c r="A128" s="217"/>
      <c r="B128" s="218"/>
      <c r="C128" s="265" t="s">
        <v>2003</v>
      </c>
      <c r="D128" s="257"/>
      <c r="E128" s="258">
        <v>3</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395</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0.399999999999999" outlineLevel="1" x14ac:dyDescent="0.25">
      <c r="A129" s="232">
        <v>22</v>
      </c>
      <c r="B129" s="233" t="s">
        <v>2004</v>
      </c>
      <c r="C129" s="250" t="s">
        <v>2005</v>
      </c>
      <c r="D129" s="234" t="s">
        <v>437</v>
      </c>
      <c r="E129" s="235">
        <v>6</v>
      </c>
      <c r="F129" s="236"/>
      <c r="G129" s="237">
        <f>ROUND(E129*F129,2)</f>
        <v>0</v>
      </c>
      <c r="H129" s="236"/>
      <c r="I129" s="237">
        <f>ROUND(E129*H129,2)</f>
        <v>0</v>
      </c>
      <c r="J129" s="236"/>
      <c r="K129" s="237">
        <f>ROUND(E129*J129,2)</f>
        <v>0</v>
      </c>
      <c r="L129" s="237">
        <v>12</v>
      </c>
      <c r="M129" s="237">
        <f>G129*(1+L129/100)</f>
        <v>0</v>
      </c>
      <c r="N129" s="235">
        <v>9.0000000000000006E-5</v>
      </c>
      <c r="O129" s="235">
        <f>ROUND(E129*N129,2)</f>
        <v>0</v>
      </c>
      <c r="P129" s="235">
        <v>0</v>
      </c>
      <c r="Q129" s="235">
        <f>ROUND(E129*P129,2)</f>
        <v>0</v>
      </c>
      <c r="R129" s="237" t="s">
        <v>606</v>
      </c>
      <c r="S129" s="237" t="s">
        <v>292</v>
      </c>
      <c r="T129" s="238" t="s">
        <v>439</v>
      </c>
      <c r="U129" s="220">
        <v>0</v>
      </c>
      <c r="V129" s="220">
        <f>ROUND(E129*U129,2)</f>
        <v>0</v>
      </c>
      <c r="W129" s="220"/>
      <c r="X129" s="220" t="s">
        <v>607</v>
      </c>
      <c r="Y129" s="220" t="s">
        <v>295</v>
      </c>
      <c r="Z129" s="210"/>
      <c r="AA129" s="210"/>
      <c r="AB129" s="210"/>
      <c r="AC129" s="210"/>
      <c r="AD129" s="210"/>
      <c r="AE129" s="210"/>
      <c r="AF129" s="210"/>
      <c r="AG129" s="210" t="s">
        <v>608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5">
      <c r="A130" s="217"/>
      <c r="B130" s="218"/>
      <c r="C130" s="265" t="s">
        <v>2006</v>
      </c>
      <c r="D130" s="257"/>
      <c r="E130" s="258">
        <v>6</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0.399999999999999" outlineLevel="1" x14ac:dyDescent="0.25">
      <c r="A131" s="232">
        <v>23</v>
      </c>
      <c r="B131" s="233" t="s">
        <v>2007</v>
      </c>
      <c r="C131" s="250" t="s">
        <v>2008</v>
      </c>
      <c r="D131" s="234" t="s">
        <v>437</v>
      </c>
      <c r="E131" s="235">
        <v>10</v>
      </c>
      <c r="F131" s="236"/>
      <c r="G131" s="237">
        <f>ROUND(E131*F131,2)</f>
        <v>0</v>
      </c>
      <c r="H131" s="236"/>
      <c r="I131" s="237">
        <f>ROUND(E131*H131,2)</f>
        <v>0</v>
      </c>
      <c r="J131" s="236"/>
      <c r="K131" s="237">
        <f>ROUND(E131*J131,2)</f>
        <v>0</v>
      </c>
      <c r="L131" s="237">
        <v>12</v>
      </c>
      <c r="M131" s="237">
        <f>G131*(1+L131/100)</f>
        <v>0</v>
      </c>
      <c r="N131" s="235">
        <v>1.8000000000000001E-4</v>
      </c>
      <c r="O131" s="235">
        <f>ROUND(E131*N131,2)</f>
        <v>0</v>
      </c>
      <c r="P131" s="235">
        <v>0</v>
      </c>
      <c r="Q131" s="235">
        <f>ROUND(E131*P131,2)</f>
        <v>0</v>
      </c>
      <c r="R131" s="237" t="s">
        <v>606</v>
      </c>
      <c r="S131" s="237" t="s">
        <v>292</v>
      </c>
      <c r="T131" s="238" t="s">
        <v>439</v>
      </c>
      <c r="U131" s="220">
        <v>0</v>
      </c>
      <c r="V131" s="220">
        <f>ROUND(E131*U131,2)</f>
        <v>0</v>
      </c>
      <c r="W131" s="220"/>
      <c r="X131" s="220" t="s">
        <v>607</v>
      </c>
      <c r="Y131" s="220" t="s">
        <v>295</v>
      </c>
      <c r="Z131" s="210"/>
      <c r="AA131" s="210"/>
      <c r="AB131" s="210"/>
      <c r="AC131" s="210"/>
      <c r="AD131" s="210"/>
      <c r="AE131" s="210"/>
      <c r="AF131" s="210"/>
      <c r="AG131" s="210" t="s">
        <v>608</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5">
      <c r="A132" s="217"/>
      <c r="B132" s="218"/>
      <c r="C132" s="265" t="s">
        <v>2009</v>
      </c>
      <c r="D132" s="257"/>
      <c r="E132" s="258">
        <v>10</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0.399999999999999" outlineLevel="1" x14ac:dyDescent="0.25">
      <c r="A133" s="232">
        <v>24</v>
      </c>
      <c r="B133" s="233" t="s">
        <v>2010</v>
      </c>
      <c r="C133" s="250" t="s">
        <v>2011</v>
      </c>
      <c r="D133" s="234" t="s">
        <v>437</v>
      </c>
      <c r="E133" s="235">
        <v>10</v>
      </c>
      <c r="F133" s="236"/>
      <c r="G133" s="237">
        <f>ROUND(E133*F133,2)</f>
        <v>0</v>
      </c>
      <c r="H133" s="236"/>
      <c r="I133" s="237">
        <f>ROUND(E133*H133,2)</f>
        <v>0</v>
      </c>
      <c r="J133" s="236"/>
      <c r="K133" s="237">
        <f>ROUND(E133*J133,2)</f>
        <v>0</v>
      </c>
      <c r="L133" s="237">
        <v>12</v>
      </c>
      <c r="M133" s="237">
        <f>G133*(1+L133/100)</f>
        <v>0</v>
      </c>
      <c r="N133" s="235">
        <v>2.3000000000000001E-4</v>
      </c>
      <c r="O133" s="235">
        <f>ROUND(E133*N133,2)</f>
        <v>0</v>
      </c>
      <c r="P133" s="235">
        <v>0</v>
      </c>
      <c r="Q133" s="235">
        <f>ROUND(E133*P133,2)</f>
        <v>0</v>
      </c>
      <c r="R133" s="237" t="s">
        <v>606</v>
      </c>
      <c r="S133" s="237" t="s">
        <v>292</v>
      </c>
      <c r="T133" s="238" t="s">
        <v>439</v>
      </c>
      <c r="U133" s="220">
        <v>0</v>
      </c>
      <c r="V133" s="220">
        <f>ROUND(E133*U133,2)</f>
        <v>0</v>
      </c>
      <c r="W133" s="220"/>
      <c r="X133" s="220" t="s">
        <v>607</v>
      </c>
      <c r="Y133" s="220" t="s">
        <v>295</v>
      </c>
      <c r="Z133" s="210"/>
      <c r="AA133" s="210"/>
      <c r="AB133" s="210"/>
      <c r="AC133" s="210"/>
      <c r="AD133" s="210"/>
      <c r="AE133" s="210"/>
      <c r="AF133" s="210"/>
      <c r="AG133" s="210" t="s">
        <v>608</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5">
      <c r="A134" s="217"/>
      <c r="B134" s="218"/>
      <c r="C134" s="265" t="s">
        <v>2009</v>
      </c>
      <c r="D134" s="257"/>
      <c r="E134" s="258">
        <v>10</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0.399999999999999" outlineLevel="1" x14ac:dyDescent="0.25">
      <c r="A135" s="232">
        <v>25</v>
      </c>
      <c r="B135" s="233" t="s">
        <v>2012</v>
      </c>
      <c r="C135" s="250" t="s">
        <v>2013</v>
      </c>
      <c r="D135" s="234" t="s">
        <v>437</v>
      </c>
      <c r="E135" s="235">
        <v>3</v>
      </c>
      <c r="F135" s="236"/>
      <c r="G135" s="237">
        <f>ROUND(E135*F135,2)</f>
        <v>0</v>
      </c>
      <c r="H135" s="236"/>
      <c r="I135" s="237">
        <f>ROUND(E135*H135,2)</f>
        <v>0</v>
      </c>
      <c r="J135" s="236"/>
      <c r="K135" s="237">
        <f>ROUND(E135*J135,2)</f>
        <v>0</v>
      </c>
      <c r="L135" s="237">
        <v>12</v>
      </c>
      <c r="M135" s="237">
        <f>G135*(1+L135/100)</f>
        <v>0</v>
      </c>
      <c r="N135" s="235">
        <v>8.0000000000000007E-5</v>
      </c>
      <c r="O135" s="235">
        <f>ROUND(E135*N135,2)</f>
        <v>0</v>
      </c>
      <c r="P135" s="235">
        <v>0</v>
      </c>
      <c r="Q135" s="235">
        <f>ROUND(E135*P135,2)</f>
        <v>0</v>
      </c>
      <c r="R135" s="237" t="s">
        <v>606</v>
      </c>
      <c r="S135" s="237" t="s">
        <v>292</v>
      </c>
      <c r="T135" s="238" t="s">
        <v>439</v>
      </c>
      <c r="U135" s="220">
        <v>0</v>
      </c>
      <c r="V135" s="220">
        <f>ROUND(E135*U135,2)</f>
        <v>0</v>
      </c>
      <c r="W135" s="220"/>
      <c r="X135" s="220" t="s">
        <v>607</v>
      </c>
      <c r="Y135" s="220" t="s">
        <v>295</v>
      </c>
      <c r="Z135" s="210"/>
      <c r="AA135" s="210"/>
      <c r="AB135" s="210"/>
      <c r="AC135" s="210"/>
      <c r="AD135" s="210"/>
      <c r="AE135" s="210"/>
      <c r="AF135" s="210"/>
      <c r="AG135" s="210" t="s">
        <v>608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5">
      <c r="A136" s="217"/>
      <c r="B136" s="218"/>
      <c r="C136" s="265" t="s">
        <v>2003</v>
      </c>
      <c r="D136" s="257"/>
      <c r="E136" s="258">
        <v>3</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0.399999999999999" outlineLevel="1" x14ac:dyDescent="0.25">
      <c r="A137" s="232">
        <v>26</v>
      </c>
      <c r="B137" s="233" t="s">
        <v>2014</v>
      </c>
      <c r="C137" s="250" t="s">
        <v>2015</v>
      </c>
      <c r="D137" s="234" t="s">
        <v>437</v>
      </c>
      <c r="E137" s="235">
        <v>15</v>
      </c>
      <c r="F137" s="236"/>
      <c r="G137" s="237">
        <f>ROUND(E137*F137,2)</f>
        <v>0</v>
      </c>
      <c r="H137" s="236"/>
      <c r="I137" s="237">
        <f>ROUND(E137*H137,2)</f>
        <v>0</v>
      </c>
      <c r="J137" s="236"/>
      <c r="K137" s="237">
        <f>ROUND(E137*J137,2)</f>
        <v>0</v>
      </c>
      <c r="L137" s="237">
        <v>12</v>
      </c>
      <c r="M137" s="237">
        <f>G137*(1+L137/100)</f>
        <v>0</v>
      </c>
      <c r="N137" s="235">
        <v>1.1E-4</v>
      </c>
      <c r="O137" s="235">
        <f>ROUND(E137*N137,2)</f>
        <v>0</v>
      </c>
      <c r="P137" s="235">
        <v>0</v>
      </c>
      <c r="Q137" s="235">
        <f>ROUND(E137*P137,2)</f>
        <v>0</v>
      </c>
      <c r="R137" s="237" t="s">
        <v>606</v>
      </c>
      <c r="S137" s="237" t="s">
        <v>2016</v>
      </c>
      <c r="T137" s="238" t="s">
        <v>2017</v>
      </c>
      <c r="U137" s="220">
        <v>0</v>
      </c>
      <c r="V137" s="220">
        <f>ROUND(E137*U137,2)</f>
        <v>0</v>
      </c>
      <c r="W137" s="220"/>
      <c r="X137" s="220" t="s">
        <v>607</v>
      </c>
      <c r="Y137" s="220" t="s">
        <v>295</v>
      </c>
      <c r="Z137" s="210"/>
      <c r="AA137" s="210"/>
      <c r="AB137" s="210"/>
      <c r="AC137" s="210"/>
      <c r="AD137" s="210"/>
      <c r="AE137" s="210"/>
      <c r="AF137" s="210"/>
      <c r="AG137" s="210" t="s">
        <v>608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5">
      <c r="A138" s="217"/>
      <c r="B138" s="218"/>
      <c r="C138" s="265" t="s">
        <v>1991</v>
      </c>
      <c r="D138" s="257"/>
      <c r="E138" s="258">
        <v>15</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0.399999999999999" outlineLevel="1" x14ac:dyDescent="0.25">
      <c r="A139" s="232">
        <v>27</v>
      </c>
      <c r="B139" s="233" t="s">
        <v>2018</v>
      </c>
      <c r="C139" s="250" t="s">
        <v>2019</v>
      </c>
      <c r="D139" s="234" t="s">
        <v>437</v>
      </c>
      <c r="E139" s="235">
        <v>7</v>
      </c>
      <c r="F139" s="236"/>
      <c r="G139" s="237">
        <f>ROUND(E139*F139,2)</f>
        <v>0</v>
      </c>
      <c r="H139" s="236"/>
      <c r="I139" s="237">
        <f>ROUND(E139*H139,2)</f>
        <v>0</v>
      </c>
      <c r="J139" s="236"/>
      <c r="K139" s="237">
        <f>ROUND(E139*J139,2)</f>
        <v>0</v>
      </c>
      <c r="L139" s="237">
        <v>12</v>
      </c>
      <c r="M139" s="237">
        <f>G139*(1+L139/100)</f>
        <v>0</v>
      </c>
      <c r="N139" s="235">
        <v>1.2E-4</v>
      </c>
      <c r="O139" s="235">
        <f>ROUND(E139*N139,2)</f>
        <v>0</v>
      </c>
      <c r="P139" s="235">
        <v>0</v>
      </c>
      <c r="Q139" s="235">
        <f>ROUND(E139*P139,2)</f>
        <v>0</v>
      </c>
      <c r="R139" s="237" t="s">
        <v>606</v>
      </c>
      <c r="S139" s="237" t="s">
        <v>292</v>
      </c>
      <c r="T139" s="238" t="s">
        <v>439</v>
      </c>
      <c r="U139" s="220">
        <v>0</v>
      </c>
      <c r="V139" s="220">
        <f>ROUND(E139*U139,2)</f>
        <v>0</v>
      </c>
      <c r="W139" s="220"/>
      <c r="X139" s="220" t="s">
        <v>607</v>
      </c>
      <c r="Y139" s="220" t="s">
        <v>295</v>
      </c>
      <c r="Z139" s="210"/>
      <c r="AA139" s="210"/>
      <c r="AB139" s="210"/>
      <c r="AC139" s="210"/>
      <c r="AD139" s="210"/>
      <c r="AE139" s="210"/>
      <c r="AF139" s="210"/>
      <c r="AG139" s="210" t="s">
        <v>608</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5">
      <c r="A140" s="217"/>
      <c r="B140" s="218"/>
      <c r="C140" s="265" t="s">
        <v>1997</v>
      </c>
      <c r="D140" s="257"/>
      <c r="E140" s="258">
        <v>7</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20.399999999999999" outlineLevel="1" x14ac:dyDescent="0.25">
      <c r="A141" s="232">
        <v>28</v>
      </c>
      <c r="B141" s="233" t="s">
        <v>2020</v>
      </c>
      <c r="C141" s="250" t="s">
        <v>2021</v>
      </c>
      <c r="D141" s="234" t="s">
        <v>437</v>
      </c>
      <c r="E141" s="235">
        <v>3</v>
      </c>
      <c r="F141" s="236"/>
      <c r="G141" s="237">
        <f>ROUND(E141*F141,2)</f>
        <v>0</v>
      </c>
      <c r="H141" s="236"/>
      <c r="I141" s="237">
        <f>ROUND(E141*H141,2)</f>
        <v>0</v>
      </c>
      <c r="J141" s="236"/>
      <c r="K141" s="237">
        <f>ROUND(E141*J141,2)</f>
        <v>0</v>
      </c>
      <c r="L141" s="237">
        <v>12</v>
      </c>
      <c r="M141" s="237">
        <f>G141*(1+L141/100)</f>
        <v>0</v>
      </c>
      <c r="N141" s="235">
        <v>2.5000000000000001E-4</v>
      </c>
      <c r="O141" s="235">
        <f>ROUND(E141*N141,2)</f>
        <v>0</v>
      </c>
      <c r="P141" s="235">
        <v>0</v>
      </c>
      <c r="Q141" s="235">
        <f>ROUND(E141*P141,2)</f>
        <v>0</v>
      </c>
      <c r="R141" s="237" t="s">
        <v>606</v>
      </c>
      <c r="S141" s="237" t="s">
        <v>292</v>
      </c>
      <c r="T141" s="238" t="s">
        <v>439</v>
      </c>
      <c r="U141" s="220">
        <v>0</v>
      </c>
      <c r="V141" s="220">
        <f>ROUND(E141*U141,2)</f>
        <v>0</v>
      </c>
      <c r="W141" s="220"/>
      <c r="X141" s="220" t="s">
        <v>607</v>
      </c>
      <c r="Y141" s="220" t="s">
        <v>295</v>
      </c>
      <c r="Z141" s="210"/>
      <c r="AA141" s="210"/>
      <c r="AB141" s="210"/>
      <c r="AC141" s="210"/>
      <c r="AD141" s="210"/>
      <c r="AE141" s="210"/>
      <c r="AF141" s="210"/>
      <c r="AG141" s="210" t="s">
        <v>608</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5">
      <c r="A142" s="217"/>
      <c r="B142" s="218"/>
      <c r="C142" s="265" t="s">
        <v>2003</v>
      </c>
      <c r="D142" s="257"/>
      <c r="E142" s="258">
        <v>3</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395</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0.399999999999999" outlineLevel="1" x14ac:dyDescent="0.25">
      <c r="A143" s="232">
        <v>29</v>
      </c>
      <c r="B143" s="233" t="s">
        <v>2022</v>
      </c>
      <c r="C143" s="250" t="s">
        <v>2023</v>
      </c>
      <c r="D143" s="234" t="s">
        <v>437</v>
      </c>
      <c r="E143" s="235">
        <v>9</v>
      </c>
      <c r="F143" s="236"/>
      <c r="G143" s="237">
        <f>ROUND(E143*F143,2)</f>
        <v>0</v>
      </c>
      <c r="H143" s="236"/>
      <c r="I143" s="237">
        <f>ROUND(E143*H143,2)</f>
        <v>0</v>
      </c>
      <c r="J143" s="236"/>
      <c r="K143" s="237">
        <f>ROUND(E143*J143,2)</f>
        <v>0</v>
      </c>
      <c r="L143" s="237">
        <v>12</v>
      </c>
      <c r="M143" s="237">
        <f>G143*(1+L143/100)</f>
        <v>0</v>
      </c>
      <c r="N143" s="235">
        <v>3.8999999999999999E-4</v>
      </c>
      <c r="O143" s="235">
        <f>ROUND(E143*N143,2)</f>
        <v>0</v>
      </c>
      <c r="P143" s="235">
        <v>0</v>
      </c>
      <c r="Q143" s="235">
        <f>ROUND(E143*P143,2)</f>
        <v>0</v>
      </c>
      <c r="R143" s="237" t="s">
        <v>606</v>
      </c>
      <c r="S143" s="237" t="s">
        <v>292</v>
      </c>
      <c r="T143" s="238" t="s">
        <v>439</v>
      </c>
      <c r="U143" s="220">
        <v>0</v>
      </c>
      <c r="V143" s="220">
        <f>ROUND(E143*U143,2)</f>
        <v>0</v>
      </c>
      <c r="W143" s="220"/>
      <c r="X143" s="220" t="s">
        <v>607</v>
      </c>
      <c r="Y143" s="220" t="s">
        <v>295</v>
      </c>
      <c r="Z143" s="210"/>
      <c r="AA143" s="210"/>
      <c r="AB143" s="210"/>
      <c r="AC143" s="210"/>
      <c r="AD143" s="210"/>
      <c r="AE143" s="210"/>
      <c r="AF143" s="210"/>
      <c r="AG143" s="210" t="s">
        <v>608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5">
      <c r="A144" s="217"/>
      <c r="B144" s="218"/>
      <c r="C144" s="265" t="s">
        <v>2024</v>
      </c>
      <c r="D144" s="257"/>
      <c r="E144" s="258">
        <v>9</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0.399999999999999" outlineLevel="1" x14ac:dyDescent="0.25">
      <c r="A145" s="232">
        <v>30</v>
      </c>
      <c r="B145" s="233" t="s">
        <v>2025</v>
      </c>
      <c r="C145" s="250" t="s">
        <v>2026</v>
      </c>
      <c r="D145" s="234" t="s">
        <v>437</v>
      </c>
      <c r="E145" s="235">
        <v>1</v>
      </c>
      <c r="F145" s="236"/>
      <c r="G145" s="237">
        <f>ROUND(E145*F145,2)</f>
        <v>0</v>
      </c>
      <c r="H145" s="236"/>
      <c r="I145" s="237">
        <f>ROUND(E145*H145,2)</f>
        <v>0</v>
      </c>
      <c r="J145" s="236"/>
      <c r="K145" s="237">
        <f>ROUND(E145*J145,2)</f>
        <v>0</v>
      </c>
      <c r="L145" s="237">
        <v>12</v>
      </c>
      <c r="M145" s="237">
        <f>G145*(1+L145/100)</f>
        <v>0</v>
      </c>
      <c r="N145" s="235">
        <v>3.2000000000000003E-4</v>
      </c>
      <c r="O145" s="235">
        <f>ROUND(E145*N145,2)</f>
        <v>0</v>
      </c>
      <c r="P145" s="235">
        <v>0</v>
      </c>
      <c r="Q145" s="235">
        <f>ROUND(E145*P145,2)</f>
        <v>0</v>
      </c>
      <c r="R145" s="237" t="s">
        <v>606</v>
      </c>
      <c r="S145" s="237" t="s">
        <v>292</v>
      </c>
      <c r="T145" s="238" t="s">
        <v>439</v>
      </c>
      <c r="U145" s="220">
        <v>0</v>
      </c>
      <c r="V145" s="220">
        <f>ROUND(E145*U145,2)</f>
        <v>0</v>
      </c>
      <c r="W145" s="220"/>
      <c r="X145" s="220" t="s">
        <v>607</v>
      </c>
      <c r="Y145" s="220" t="s">
        <v>295</v>
      </c>
      <c r="Z145" s="210"/>
      <c r="AA145" s="210"/>
      <c r="AB145" s="210"/>
      <c r="AC145" s="210"/>
      <c r="AD145" s="210"/>
      <c r="AE145" s="210"/>
      <c r="AF145" s="210"/>
      <c r="AG145" s="210" t="s">
        <v>608</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5">
      <c r="A146" s="217"/>
      <c r="B146" s="218"/>
      <c r="C146" s="265" t="s">
        <v>2027</v>
      </c>
      <c r="D146" s="257"/>
      <c r="E146" s="258">
        <v>1</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395</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0.399999999999999" outlineLevel="1" x14ac:dyDescent="0.25">
      <c r="A147" s="232">
        <v>31</v>
      </c>
      <c r="B147" s="233" t="s">
        <v>2028</v>
      </c>
      <c r="C147" s="250" t="s">
        <v>2029</v>
      </c>
      <c r="D147" s="234" t="s">
        <v>437</v>
      </c>
      <c r="E147" s="235">
        <v>1</v>
      </c>
      <c r="F147" s="236"/>
      <c r="G147" s="237">
        <f>ROUND(E147*F147,2)</f>
        <v>0</v>
      </c>
      <c r="H147" s="236"/>
      <c r="I147" s="237">
        <f>ROUND(E147*H147,2)</f>
        <v>0</v>
      </c>
      <c r="J147" s="236"/>
      <c r="K147" s="237">
        <f>ROUND(E147*J147,2)</f>
        <v>0</v>
      </c>
      <c r="L147" s="237">
        <v>12</v>
      </c>
      <c r="M147" s="237">
        <f>G147*(1+L147/100)</f>
        <v>0</v>
      </c>
      <c r="N147" s="235">
        <v>5.0000000000000002E-5</v>
      </c>
      <c r="O147" s="235">
        <f>ROUND(E147*N147,2)</f>
        <v>0</v>
      </c>
      <c r="P147" s="235">
        <v>0</v>
      </c>
      <c r="Q147" s="235">
        <f>ROUND(E147*P147,2)</f>
        <v>0</v>
      </c>
      <c r="R147" s="237" t="s">
        <v>606</v>
      </c>
      <c r="S147" s="237" t="s">
        <v>292</v>
      </c>
      <c r="T147" s="238" t="s">
        <v>439</v>
      </c>
      <c r="U147" s="220">
        <v>0</v>
      </c>
      <c r="V147" s="220">
        <f>ROUND(E147*U147,2)</f>
        <v>0</v>
      </c>
      <c r="W147" s="220"/>
      <c r="X147" s="220" t="s">
        <v>607</v>
      </c>
      <c r="Y147" s="220" t="s">
        <v>295</v>
      </c>
      <c r="Z147" s="210"/>
      <c r="AA147" s="210"/>
      <c r="AB147" s="210"/>
      <c r="AC147" s="210"/>
      <c r="AD147" s="210"/>
      <c r="AE147" s="210"/>
      <c r="AF147" s="210"/>
      <c r="AG147" s="210" t="s">
        <v>608</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5" t="s">
        <v>2027</v>
      </c>
      <c r="D148" s="257"/>
      <c r="E148" s="258">
        <v>1</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395</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5">
      <c r="A149" s="232">
        <v>32</v>
      </c>
      <c r="B149" s="233" t="s">
        <v>2030</v>
      </c>
      <c r="C149" s="250" t="s">
        <v>2031</v>
      </c>
      <c r="D149" s="234" t="s">
        <v>437</v>
      </c>
      <c r="E149" s="235">
        <v>2</v>
      </c>
      <c r="F149" s="236"/>
      <c r="G149" s="237">
        <f>ROUND(E149*F149,2)</f>
        <v>0</v>
      </c>
      <c r="H149" s="236"/>
      <c r="I149" s="237">
        <f>ROUND(E149*H149,2)</f>
        <v>0</v>
      </c>
      <c r="J149" s="236"/>
      <c r="K149" s="237">
        <f>ROUND(E149*J149,2)</f>
        <v>0</v>
      </c>
      <c r="L149" s="237">
        <v>12</v>
      </c>
      <c r="M149" s="237">
        <f>G149*(1+L149/100)</f>
        <v>0</v>
      </c>
      <c r="N149" s="235">
        <v>1E-4</v>
      </c>
      <c r="O149" s="235">
        <f>ROUND(E149*N149,2)</f>
        <v>0</v>
      </c>
      <c r="P149" s="235">
        <v>0</v>
      </c>
      <c r="Q149" s="235">
        <f>ROUND(E149*P149,2)</f>
        <v>0</v>
      </c>
      <c r="R149" s="237" t="s">
        <v>606</v>
      </c>
      <c r="S149" s="237" t="s">
        <v>2032</v>
      </c>
      <c r="T149" s="238" t="s">
        <v>2032</v>
      </c>
      <c r="U149" s="220">
        <v>0</v>
      </c>
      <c r="V149" s="220">
        <f>ROUND(E149*U149,2)</f>
        <v>0</v>
      </c>
      <c r="W149" s="220"/>
      <c r="X149" s="220" t="s">
        <v>607</v>
      </c>
      <c r="Y149" s="220" t="s">
        <v>295</v>
      </c>
      <c r="Z149" s="210"/>
      <c r="AA149" s="210"/>
      <c r="AB149" s="210"/>
      <c r="AC149" s="210"/>
      <c r="AD149" s="210"/>
      <c r="AE149" s="210"/>
      <c r="AF149" s="210"/>
      <c r="AG149" s="210" t="s">
        <v>608</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5">
      <c r="A150" s="217"/>
      <c r="B150" s="218"/>
      <c r="C150" s="265" t="s">
        <v>2033</v>
      </c>
      <c r="D150" s="257"/>
      <c r="E150" s="258">
        <v>2</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395</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5">
      <c r="A151" s="232">
        <v>33</v>
      </c>
      <c r="B151" s="233" t="s">
        <v>2034</v>
      </c>
      <c r="C151" s="250" t="s">
        <v>2035</v>
      </c>
      <c r="D151" s="234" t="s">
        <v>437</v>
      </c>
      <c r="E151" s="235">
        <v>1</v>
      </c>
      <c r="F151" s="236"/>
      <c r="G151" s="237">
        <f>ROUND(E151*F151,2)</f>
        <v>0</v>
      </c>
      <c r="H151" s="236"/>
      <c r="I151" s="237">
        <f>ROUND(E151*H151,2)</f>
        <v>0</v>
      </c>
      <c r="J151" s="236"/>
      <c r="K151" s="237">
        <f>ROUND(E151*J151,2)</f>
        <v>0</v>
      </c>
      <c r="L151" s="237">
        <v>12</v>
      </c>
      <c r="M151" s="237">
        <f>G151*(1+L151/100)</f>
        <v>0</v>
      </c>
      <c r="N151" s="235">
        <v>5.0000000000000002E-5</v>
      </c>
      <c r="O151" s="235">
        <f>ROUND(E151*N151,2)</f>
        <v>0</v>
      </c>
      <c r="P151" s="235">
        <v>0</v>
      </c>
      <c r="Q151" s="235">
        <f>ROUND(E151*P151,2)</f>
        <v>0</v>
      </c>
      <c r="R151" s="237"/>
      <c r="S151" s="237" t="s">
        <v>325</v>
      </c>
      <c r="T151" s="238" t="s">
        <v>293</v>
      </c>
      <c r="U151" s="220">
        <v>0</v>
      </c>
      <c r="V151" s="220">
        <f>ROUND(E151*U151,2)</f>
        <v>0</v>
      </c>
      <c r="W151" s="220"/>
      <c r="X151" s="220" t="s">
        <v>607</v>
      </c>
      <c r="Y151" s="220" t="s">
        <v>295</v>
      </c>
      <c r="Z151" s="210"/>
      <c r="AA151" s="210"/>
      <c r="AB151" s="210"/>
      <c r="AC151" s="210"/>
      <c r="AD151" s="210"/>
      <c r="AE151" s="210"/>
      <c r="AF151" s="210"/>
      <c r="AG151" s="210" t="s">
        <v>608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2027</v>
      </c>
      <c r="D152" s="257"/>
      <c r="E152" s="258">
        <v>1</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0.399999999999999" outlineLevel="1" x14ac:dyDescent="0.25">
      <c r="A153" s="232">
        <v>34</v>
      </c>
      <c r="B153" s="233" t="s">
        <v>2036</v>
      </c>
      <c r="C153" s="250" t="s">
        <v>2037</v>
      </c>
      <c r="D153" s="234" t="s">
        <v>437</v>
      </c>
      <c r="E153" s="235">
        <v>19</v>
      </c>
      <c r="F153" s="236"/>
      <c r="G153" s="237">
        <f>ROUND(E153*F153,2)</f>
        <v>0</v>
      </c>
      <c r="H153" s="236"/>
      <c r="I153" s="237">
        <f>ROUND(E153*H153,2)</f>
        <v>0</v>
      </c>
      <c r="J153" s="236"/>
      <c r="K153" s="237">
        <f>ROUND(E153*J153,2)</f>
        <v>0</v>
      </c>
      <c r="L153" s="237">
        <v>12</v>
      </c>
      <c r="M153" s="237">
        <f>G153*(1+L153/100)</f>
        <v>0</v>
      </c>
      <c r="N153" s="235">
        <v>1E-4</v>
      </c>
      <c r="O153" s="235">
        <f>ROUND(E153*N153,2)</f>
        <v>0</v>
      </c>
      <c r="P153" s="235">
        <v>0</v>
      </c>
      <c r="Q153" s="235">
        <f>ROUND(E153*P153,2)</f>
        <v>0</v>
      </c>
      <c r="R153" s="237" t="s">
        <v>606</v>
      </c>
      <c r="S153" s="237" t="s">
        <v>292</v>
      </c>
      <c r="T153" s="238" t="s">
        <v>439</v>
      </c>
      <c r="U153" s="220">
        <v>0</v>
      </c>
      <c r="V153" s="220">
        <f>ROUND(E153*U153,2)</f>
        <v>0</v>
      </c>
      <c r="W153" s="220"/>
      <c r="X153" s="220" t="s">
        <v>607</v>
      </c>
      <c r="Y153" s="220" t="s">
        <v>295</v>
      </c>
      <c r="Z153" s="210"/>
      <c r="AA153" s="210"/>
      <c r="AB153" s="210"/>
      <c r="AC153" s="210"/>
      <c r="AD153" s="210"/>
      <c r="AE153" s="210"/>
      <c r="AF153" s="210"/>
      <c r="AG153" s="210" t="s">
        <v>608</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5">
      <c r="A154" s="217"/>
      <c r="B154" s="218"/>
      <c r="C154" s="265" t="s">
        <v>2038</v>
      </c>
      <c r="D154" s="257"/>
      <c r="E154" s="258">
        <v>19</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0.399999999999999" outlineLevel="1" x14ac:dyDescent="0.25">
      <c r="A155" s="232">
        <v>35</v>
      </c>
      <c r="B155" s="233" t="s">
        <v>2036</v>
      </c>
      <c r="C155" s="250" t="s">
        <v>2037</v>
      </c>
      <c r="D155" s="234" t="s">
        <v>437</v>
      </c>
      <c r="E155" s="235">
        <v>19</v>
      </c>
      <c r="F155" s="236"/>
      <c r="G155" s="237">
        <f>ROUND(E155*F155,2)</f>
        <v>0</v>
      </c>
      <c r="H155" s="236"/>
      <c r="I155" s="237">
        <f>ROUND(E155*H155,2)</f>
        <v>0</v>
      </c>
      <c r="J155" s="236"/>
      <c r="K155" s="237">
        <f>ROUND(E155*J155,2)</f>
        <v>0</v>
      </c>
      <c r="L155" s="237">
        <v>12</v>
      </c>
      <c r="M155" s="237">
        <f>G155*(1+L155/100)</f>
        <v>0</v>
      </c>
      <c r="N155" s="235">
        <v>1E-4</v>
      </c>
      <c r="O155" s="235">
        <f>ROUND(E155*N155,2)</f>
        <v>0</v>
      </c>
      <c r="P155" s="235">
        <v>0</v>
      </c>
      <c r="Q155" s="235">
        <f>ROUND(E155*P155,2)</f>
        <v>0</v>
      </c>
      <c r="R155" s="237" t="s">
        <v>606</v>
      </c>
      <c r="S155" s="237" t="s">
        <v>292</v>
      </c>
      <c r="T155" s="238" t="s">
        <v>439</v>
      </c>
      <c r="U155" s="220">
        <v>0</v>
      </c>
      <c r="V155" s="220">
        <f>ROUND(E155*U155,2)</f>
        <v>0</v>
      </c>
      <c r="W155" s="220"/>
      <c r="X155" s="220" t="s">
        <v>607</v>
      </c>
      <c r="Y155" s="220" t="s">
        <v>295</v>
      </c>
      <c r="Z155" s="210"/>
      <c r="AA155" s="210"/>
      <c r="AB155" s="210"/>
      <c r="AC155" s="210"/>
      <c r="AD155" s="210"/>
      <c r="AE155" s="210"/>
      <c r="AF155" s="210"/>
      <c r="AG155" s="210" t="s">
        <v>608</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5">
      <c r="A156" s="217"/>
      <c r="B156" s="218"/>
      <c r="C156" s="265" t="s">
        <v>2038</v>
      </c>
      <c r="D156" s="257"/>
      <c r="E156" s="258">
        <v>19</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395</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0.399999999999999" outlineLevel="1" x14ac:dyDescent="0.25">
      <c r="A157" s="232">
        <v>36</v>
      </c>
      <c r="B157" s="233" t="s">
        <v>2039</v>
      </c>
      <c r="C157" s="250" t="s">
        <v>2040</v>
      </c>
      <c r="D157" s="234" t="s">
        <v>437</v>
      </c>
      <c r="E157" s="235">
        <v>12</v>
      </c>
      <c r="F157" s="236"/>
      <c r="G157" s="237">
        <f>ROUND(E157*F157,2)</f>
        <v>0</v>
      </c>
      <c r="H157" s="236"/>
      <c r="I157" s="237">
        <f>ROUND(E157*H157,2)</f>
        <v>0</v>
      </c>
      <c r="J157" s="236"/>
      <c r="K157" s="237">
        <f>ROUND(E157*J157,2)</f>
        <v>0</v>
      </c>
      <c r="L157" s="237">
        <v>12</v>
      </c>
      <c r="M157" s="237">
        <f>G157*(1+L157/100)</f>
        <v>0</v>
      </c>
      <c r="N157" s="235">
        <v>1.4999999999999999E-4</v>
      </c>
      <c r="O157" s="235">
        <f>ROUND(E157*N157,2)</f>
        <v>0</v>
      </c>
      <c r="P157" s="235">
        <v>0</v>
      </c>
      <c r="Q157" s="235">
        <f>ROUND(E157*P157,2)</f>
        <v>0</v>
      </c>
      <c r="R157" s="237" t="s">
        <v>606</v>
      </c>
      <c r="S157" s="237" t="s">
        <v>292</v>
      </c>
      <c r="T157" s="238" t="s">
        <v>439</v>
      </c>
      <c r="U157" s="220">
        <v>0</v>
      </c>
      <c r="V157" s="220">
        <f>ROUND(E157*U157,2)</f>
        <v>0</v>
      </c>
      <c r="W157" s="220"/>
      <c r="X157" s="220" t="s">
        <v>607</v>
      </c>
      <c r="Y157" s="220" t="s">
        <v>295</v>
      </c>
      <c r="Z157" s="210"/>
      <c r="AA157" s="210"/>
      <c r="AB157" s="210"/>
      <c r="AC157" s="210"/>
      <c r="AD157" s="210"/>
      <c r="AE157" s="210"/>
      <c r="AF157" s="210"/>
      <c r="AG157" s="210" t="s">
        <v>608</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5">
      <c r="A158" s="217"/>
      <c r="B158" s="218"/>
      <c r="C158" s="265" t="s">
        <v>2041</v>
      </c>
      <c r="D158" s="257"/>
      <c r="E158" s="258">
        <v>12</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395</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0.399999999999999" outlineLevel="1" x14ac:dyDescent="0.25">
      <c r="A159" s="232">
        <v>37</v>
      </c>
      <c r="B159" s="233" t="s">
        <v>2042</v>
      </c>
      <c r="C159" s="250" t="s">
        <v>2043</v>
      </c>
      <c r="D159" s="234" t="s">
        <v>437</v>
      </c>
      <c r="E159" s="235">
        <v>1</v>
      </c>
      <c r="F159" s="236"/>
      <c r="G159" s="237">
        <f>ROUND(E159*F159,2)</f>
        <v>0</v>
      </c>
      <c r="H159" s="236"/>
      <c r="I159" s="237">
        <f>ROUND(E159*H159,2)</f>
        <v>0</v>
      </c>
      <c r="J159" s="236"/>
      <c r="K159" s="237">
        <f>ROUND(E159*J159,2)</f>
        <v>0</v>
      </c>
      <c r="L159" s="237">
        <v>12</v>
      </c>
      <c r="M159" s="237">
        <f>G159*(1+L159/100)</f>
        <v>0</v>
      </c>
      <c r="N159" s="235">
        <v>2.9999999999999997E-4</v>
      </c>
      <c r="O159" s="235">
        <f>ROUND(E159*N159,2)</f>
        <v>0</v>
      </c>
      <c r="P159" s="235">
        <v>0</v>
      </c>
      <c r="Q159" s="235">
        <f>ROUND(E159*P159,2)</f>
        <v>0</v>
      </c>
      <c r="R159" s="237" t="s">
        <v>606</v>
      </c>
      <c r="S159" s="237" t="s">
        <v>292</v>
      </c>
      <c r="T159" s="238" t="s">
        <v>439</v>
      </c>
      <c r="U159" s="220">
        <v>0</v>
      </c>
      <c r="V159" s="220">
        <f>ROUND(E159*U159,2)</f>
        <v>0</v>
      </c>
      <c r="W159" s="220"/>
      <c r="X159" s="220" t="s">
        <v>607</v>
      </c>
      <c r="Y159" s="220" t="s">
        <v>295</v>
      </c>
      <c r="Z159" s="210"/>
      <c r="AA159" s="210"/>
      <c r="AB159" s="210"/>
      <c r="AC159" s="210"/>
      <c r="AD159" s="210"/>
      <c r="AE159" s="210"/>
      <c r="AF159" s="210"/>
      <c r="AG159" s="210" t="s">
        <v>608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5">
      <c r="A160" s="217"/>
      <c r="B160" s="218"/>
      <c r="C160" s="265" t="s">
        <v>2027</v>
      </c>
      <c r="D160" s="257"/>
      <c r="E160" s="258">
        <v>1</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0.399999999999999" outlineLevel="1" x14ac:dyDescent="0.25">
      <c r="A161" s="232">
        <v>38</v>
      </c>
      <c r="B161" s="233" t="s">
        <v>2044</v>
      </c>
      <c r="C161" s="250" t="s">
        <v>2045</v>
      </c>
      <c r="D161" s="234" t="s">
        <v>437</v>
      </c>
      <c r="E161" s="235">
        <v>12</v>
      </c>
      <c r="F161" s="236"/>
      <c r="G161" s="237">
        <f>ROUND(E161*F161,2)</f>
        <v>0</v>
      </c>
      <c r="H161" s="236"/>
      <c r="I161" s="237">
        <f>ROUND(E161*H161,2)</f>
        <v>0</v>
      </c>
      <c r="J161" s="236"/>
      <c r="K161" s="237">
        <f>ROUND(E161*J161,2)</f>
        <v>0</v>
      </c>
      <c r="L161" s="237">
        <v>12</v>
      </c>
      <c r="M161" s="237">
        <f>G161*(1+L161/100)</f>
        <v>0</v>
      </c>
      <c r="N161" s="235">
        <v>3.8000000000000002E-4</v>
      </c>
      <c r="O161" s="235">
        <f>ROUND(E161*N161,2)</f>
        <v>0</v>
      </c>
      <c r="P161" s="235">
        <v>0</v>
      </c>
      <c r="Q161" s="235">
        <f>ROUND(E161*P161,2)</f>
        <v>0</v>
      </c>
      <c r="R161" s="237" t="s">
        <v>606</v>
      </c>
      <c r="S161" s="237" t="s">
        <v>292</v>
      </c>
      <c r="T161" s="238" t="s">
        <v>439</v>
      </c>
      <c r="U161" s="220">
        <v>0</v>
      </c>
      <c r="V161" s="220">
        <f>ROUND(E161*U161,2)</f>
        <v>0</v>
      </c>
      <c r="W161" s="220"/>
      <c r="X161" s="220" t="s">
        <v>607</v>
      </c>
      <c r="Y161" s="220" t="s">
        <v>295</v>
      </c>
      <c r="Z161" s="210"/>
      <c r="AA161" s="210"/>
      <c r="AB161" s="210"/>
      <c r="AC161" s="210"/>
      <c r="AD161" s="210"/>
      <c r="AE161" s="210"/>
      <c r="AF161" s="210"/>
      <c r="AG161" s="210" t="s">
        <v>608</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5">
      <c r="A162" s="217"/>
      <c r="B162" s="218"/>
      <c r="C162" s="265" t="s">
        <v>2046</v>
      </c>
      <c r="D162" s="257"/>
      <c r="E162" s="258">
        <v>12</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0.399999999999999" outlineLevel="1" x14ac:dyDescent="0.25">
      <c r="A163" s="232">
        <v>39</v>
      </c>
      <c r="B163" s="233" t="s">
        <v>2047</v>
      </c>
      <c r="C163" s="250" t="s">
        <v>2048</v>
      </c>
      <c r="D163" s="234" t="s">
        <v>437</v>
      </c>
      <c r="E163" s="235">
        <v>88</v>
      </c>
      <c r="F163" s="236"/>
      <c r="G163" s="237">
        <f>ROUND(E163*F163,2)</f>
        <v>0</v>
      </c>
      <c r="H163" s="236"/>
      <c r="I163" s="237">
        <f>ROUND(E163*H163,2)</f>
        <v>0</v>
      </c>
      <c r="J163" s="236"/>
      <c r="K163" s="237">
        <f>ROUND(E163*J163,2)</f>
        <v>0</v>
      </c>
      <c r="L163" s="237">
        <v>12</v>
      </c>
      <c r="M163" s="237">
        <f>G163*(1+L163/100)</f>
        <v>0</v>
      </c>
      <c r="N163" s="235">
        <v>2.9E-4</v>
      </c>
      <c r="O163" s="235">
        <f>ROUND(E163*N163,2)</f>
        <v>0.03</v>
      </c>
      <c r="P163" s="235">
        <v>0</v>
      </c>
      <c r="Q163" s="235">
        <f>ROUND(E163*P163,2)</f>
        <v>0</v>
      </c>
      <c r="R163" s="237" t="s">
        <v>606</v>
      </c>
      <c r="S163" s="237" t="s">
        <v>292</v>
      </c>
      <c r="T163" s="238" t="s">
        <v>439</v>
      </c>
      <c r="U163" s="220">
        <v>0</v>
      </c>
      <c r="V163" s="220">
        <f>ROUND(E163*U163,2)</f>
        <v>0</v>
      </c>
      <c r="W163" s="220"/>
      <c r="X163" s="220" t="s">
        <v>607</v>
      </c>
      <c r="Y163" s="220" t="s">
        <v>295</v>
      </c>
      <c r="Z163" s="210"/>
      <c r="AA163" s="210"/>
      <c r="AB163" s="210"/>
      <c r="AC163" s="210"/>
      <c r="AD163" s="210"/>
      <c r="AE163" s="210"/>
      <c r="AF163" s="210"/>
      <c r="AG163" s="210" t="s">
        <v>608</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65" t="s">
        <v>2049</v>
      </c>
      <c r="D164" s="257"/>
      <c r="E164" s="258">
        <v>88</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0.399999999999999" outlineLevel="1" x14ac:dyDescent="0.25">
      <c r="A165" s="232">
        <v>40</v>
      </c>
      <c r="B165" s="233" t="s">
        <v>2050</v>
      </c>
      <c r="C165" s="250" t="s">
        <v>2051</v>
      </c>
      <c r="D165" s="234" t="s">
        <v>437</v>
      </c>
      <c r="E165" s="235">
        <v>47</v>
      </c>
      <c r="F165" s="236"/>
      <c r="G165" s="237">
        <f>ROUND(E165*F165,2)</f>
        <v>0</v>
      </c>
      <c r="H165" s="236"/>
      <c r="I165" s="237">
        <f>ROUND(E165*H165,2)</f>
        <v>0</v>
      </c>
      <c r="J165" s="236"/>
      <c r="K165" s="237">
        <f>ROUND(E165*J165,2)</f>
        <v>0</v>
      </c>
      <c r="L165" s="237">
        <v>12</v>
      </c>
      <c r="M165" s="237">
        <f>G165*(1+L165/100)</f>
        <v>0</v>
      </c>
      <c r="N165" s="235">
        <v>3.8000000000000002E-4</v>
      </c>
      <c r="O165" s="235">
        <f>ROUND(E165*N165,2)</f>
        <v>0.02</v>
      </c>
      <c r="P165" s="235">
        <v>0</v>
      </c>
      <c r="Q165" s="235">
        <f>ROUND(E165*P165,2)</f>
        <v>0</v>
      </c>
      <c r="R165" s="237" t="s">
        <v>606</v>
      </c>
      <c r="S165" s="237" t="s">
        <v>292</v>
      </c>
      <c r="T165" s="238" t="s">
        <v>439</v>
      </c>
      <c r="U165" s="220">
        <v>0</v>
      </c>
      <c r="V165" s="220">
        <f>ROUND(E165*U165,2)</f>
        <v>0</v>
      </c>
      <c r="W165" s="220"/>
      <c r="X165" s="220" t="s">
        <v>607</v>
      </c>
      <c r="Y165" s="220" t="s">
        <v>295</v>
      </c>
      <c r="Z165" s="210"/>
      <c r="AA165" s="210"/>
      <c r="AB165" s="210"/>
      <c r="AC165" s="210"/>
      <c r="AD165" s="210"/>
      <c r="AE165" s="210"/>
      <c r="AF165" s="210"/>
      <c r="AG165" s="210" t="s">
        <v>608</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5" t="s">
        <v>2052</v>
      </c>
      <c r="D166" s="257"/>
      <c r="E166" s="258">
        <v>47</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395</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0.399999999999999" outlineLevel="1" x14ac:dyDescent="0.25">
      <c r="A167" s="232">
        <v>41</v>
      </c>
      <c r="B167" s="233" t="s">
        <v>2053</v>
      </c>
      <c r="C167" s="250" t="s">
        <v>2054</v>
      </c>
      <c r="D167" s="234" t="s">
        <v>437</v>
      </c>
      <c r="E167" s="235">
        <v>6</v>
      </c>
      <c r="F167" s="236"/>
      <c r="G167" s="237">
        <f>ROUND(E167*F167,2)</f>
        <v>0</v>
      </c>
      <c r="H167" s="236"/>
      <c r="I167" s="237">
        <f>ROUND(E167*H167,2)</f>
        <v>0</v>
      </c>
      <c r="J167" s="236"/>
      <c r="K167" s="237">
        <f>ROUND(E167*J167,2)</f>
        <v>0</v>
      </c>
      <c r="L167" s="237">
        <v>12</v>
      </c>
      <c r="M167" s="237">
        <f>G167*(1+L167/100)</f>
        <v>0</v>
      </c>
      <c r="N167" s="235">
        <v>6.6E-4</v>
      </c>
      <c r="O167" s="235">
        <f>ROUND(E167*N167,2)</f>
        <v>0</v>
      </c>
      <c r="P167" s="235">
        <v>0</v>
      </c>
      <c r="Q167" s="235">
        <f>ROUND(E167*P167,2)</f>
        <v>0</v>
      </c>
      <c r="R167" s="237" t="s">
        <v>606</v>
      </c>
      <c r="S167" s="237" t="s">
        <v>292</v>
      </c>
      <c r="T167" s="238" t="s">
        <v>439</v>
      </c>
      <c r="U167" s="220">
        <v>0</v>
      </c>
      <c r="V167" s="220">
        <f>ROUND(E167*U167,2)</f>
        <v>0</v>
      </c>
      <c r="W167" s="220"/>
      <c r="X167" s="220" t="s">
        <v>607</v>
      </c>
      <c r="Y167" s="220" t="s">
        <v>295</v>
      </c>
      <c r="Z167" s="210"/>
      <c r="AA167" s="210"/>
      <c r="AB167" s="210"/>
      <c r="AC167" s="210"/>
      <c r="AD167" s="210"/>
      <c r="AE167" s="210"/>
      <c r="AF167" s="210"/>
      <c r="AG167" s="210" t="s">
        <v>608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5">
      <c r="A168" s="217"/>
      <c r="B168" s="218"/>
      <c r="C168" s="265" t="s">
        <v>2006</v>
      </c>
      <c r="D168" s="257"/>
      <c r="E168" s="258">
        <v>6</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395</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ht="20.399999999999999" outlineLevel="1" x14ac:dyDescent="0.25">
      <c r="A169" s="232">
        <v>42</v>
      </c>
      <c r="B169" s="233" t="s">
        <v>2055</v>
      </c>
      <c r="C169" s="250" t="s">
        <v>2056</v>
      </c>
      <c r="D169" s="234" t="s">
        <v>437</v>
      </c>
      <c r="E169" s="235">
        <v>6</v>
      </c>
      <c r="F169" s="236"/>
      <c r="G169" s="237">
        <f>ROUND(E169*F169,2)</f>
        <v>0</v>
      </c>
      <c r="H169" s="236"/>
      <c r="I169" s="237">
        <f>ROUND(E169*H169,2)</f>
        <v>0</v>
      </c>
      <c r="J169" s="236"/>
      <c r="K169" s="237">
        <f>ROUND(E169*J169,2)</f>
        <v>0</v>
      </c>
      <c r="L169" s="237">
        <v>12</v>
      </c>
      <c r="M169" s="237">
        <f>G169*(1+L169/100)</f>
        <v>0</v>
      </c>
      <c r="N169" s="235">
        <v>2.7999999999999998E-4</v>
      </c>
      <c r="O169" s="235">
        <f>ROUND(E169*N169,2)</f>
        <v>0</v>
      </c>
      <c r="P169" s="235">
        <v>0</v>
      </c>
      <c r="Q169" s="235">
        <f>ROUND(E169*P169,2)</f>
        <v>0</v>
      </c>
      <c r="R169" s="237" t="s">
        <v>606</v>
      </c>
      <c r="S169" s="237" t="s">
        <v>292</v>
      </c>
      <c r="T169" s="238" t="s">
        <v>439</v>
      </c>
      <c r="U169" s="220">
        <v>0</v>
      </c>
      <c r="V169" s="220">
        <f>ROUND(E169*U169,2)</f>
        <v>0</v>
      </c>
      <c r="W169" s="220"/>
      <c r="X169" s="220" t="s">
        <v>607</v>
      </c>
      <c r="Y169" s="220" t="s">
        <v>295</v>
      </c>
      <c r="Z169" s="210"/>
      <c r="AA169" s="210"/>
      <c r="AB169" s="210"/>
      <c r="AC169" s="210"/>
      <c r="AD169" s="210"/>
      <c r="AE169" s="210"/>
      <c r="AF169" s="210"/>
      <c r="AG169" s="210" t="s">
        <v>608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2006</v>
      </c>
      <c r="D170" s="257"/>
      <c r="E170" s="258">
        <v>6</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0.399999999999999" outlineLevel="1" x14ac:dyDescent="0.25">
      <c r="A171" s="232">
        <v>43</v>
      </c>
      <c r="B171" s="233" t="s">
        <v>2057</v>
      </c>
      <c r="C171" s="250" t="s">
        <v>2058</v>
      </c>
      <c r="D171" s="234" t="s">
        <v>437</v>
      </c>
      <c r="E171" s="235">
        <v>1</v>
      </c>
      <c r="F171" s="236"/>
      <c r="G171" s="237">
        <f>ROUND(E171*F171,2)</f>
        <v>0</v>
      </c>
      <c r="H171" s="236"/>
      <c r="I171" s="237">
        <f>ROUND(E171*H171,2)</f>
        <v>0</v>
      </c>
      <c r="J171" s="236"/>
      <c r="K171" s="237">
        <f>ROUND(E171*J171,2)</f>
        <v>0</v>
      </c>
      <c r="L171" s="237">
        <v>12</v>
      </c>
      <c r="M171" s="237">
        <f>G171*(1+L171/100)</f>
        <v>0</v>
      </c>
      <c r="N171" s="235">
        <v>4.2999999999999999E-4</v>
      </c>
      <c r="O171" s="235">
        <f>ROUND(E171*N171,2)</f>
        <v>0</v>
      </c>
      <c r="P171" s="235">
        <v>0</v>
      </c>
      <c r="Q171" s="235">
        <f>ROUND(E171*P171,2)</f>
        <v>0</v>
      </c>
      <c r="R171" s="237" t="s">
        <v>606</v>
      </c>
      <c r="S171" s="237" t="s">
        <v>292</v>
      </c>
      <c r="T171" s="238" t="s">
        <v>439</v>
      </c>
      <c r="U171" s="220">
        <v>0</v>
      </c>
      <c r="V171" s="220">
        <f>ROUND(E171*U171,2)</f>
        <v>0</v>
      </c>
      <c r="W171" s="220"/>
      <c r="X171" s="220" t="s">
        <v>607</v>
      </c>
      <c r="Y171" s="220" t="s">
        <v>295</v>
      </c>
      <c r="Z171" s="210"/>
      <c r="AA171" s="210"/>
      <c r="AB171" s="210"/>
      <c r="AC171" s="210"/>
      <c r="AD171" s="210"/>
      <c r="AE171" s="210"/>
      <c r="AF171" s="210"/>
      <c r="AG171" s="210" t="s">
        <v>608</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5">
      <c r="A172" s="217"/>
      <c r="B172" s="218"/>
      <c r="C172" s="265" t="s">
        <v>2027</v>
      </c>
      <c r="D172" s="257"/>
      <c r="E172" s="258">
        <v>1</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30.6" outlineLevel="1" x14ac:dyDescent="0.25">
      <c r="A173" s="232">
        <v>44</v>
      </c>
      <c r="B173" s="233" t="s">
        <v>2059</v>
      </c>
      <c r="C173" s="250" t="s">
        <v>2060</v>
      </c>
      <c r="D173" s="234" t="s">
        <v>437</v>
      </c>
      <c r="E173" s="235">
        <v>6</v>
      </c>
      <c r="F173" s="236"/>
      <c r="G173" s="237">
        <f>ROUND(E173*F173,2)</f>
        <v>0</v>
      </c>
      <c r="H173" s="236"/>
      <c r="I173" s="237">
        <f>ROUND(E173*H173,2)</f>
        <v>0</v>
      </c>
      <c r="J173" s="236"/>
      <c r="K173" s="237">
        <f>ROUND(E173*J173,2)</f>
        <v>0</v>
      </c>
      <c r="L173" s="237">
        <v>12</v>
      </c>
      <c r="M173" s="237">
        <f>G173*(1+L173/100)</f>
        <v>0</v>
      </c>
      <c r="N173" s="235">
        <v>6.7000000000000002E-4</v>
      </c>
      <c r="O173" s="235">
        <f>ROUND(E173*N173,2)</f>
        <v>0</v>
      </c>
      <c r="P173" s="235">
        <v>0</v>
      </c>
      <c r="Q173" s="235">
        <f>ROUND(E173*P173,2)</f>
        <v>0</v>
      </c>
      <c r="R173" s="237" t="s">
        <v>606</v>
      </c>
      <c r="S173" s="237" t="s">
        <v>292</v>
      </c>
      <c r="T173" s="238" t="s">
        <v>439</v>
      </c>
      <c r="U173" s="220">
        <v>0</v>
      </c>
      <c r="V173" s="220">
        <f>ROUND(E173*U173,2)</f>
        <v>0</v>
      </c>
      <c r="W173" s="220"/>
      <c r="X173" s="220" t="s">
        <v>607</v>
      </c>
      <c r="Y173" s="220" t="s">
        <v>295</v>
      </c>
      <c r="Z173" s="210"/>
      <c r="AA173" s="210"/>
      <c r="AB173" s="210"/>
      <c r="AC173" s="210"/>
      <c r="AD173" s="210"/>
      <c r="AE173" s="210"/>
      <c r="AF173" s="210"/>
      <c r="AG173" s="210" t="s">
        <v>608</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5">
      <c r="A174" s="217"/>
      <c r="B174" s="218"/>
      <c r="C174" s="265" t="s">
        <v>2006</v>
      </c>
      <c r="D174" s="257"/>
      <c r="E174" s="258">
        <v>6</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30.6" outlineLevel="1" x14ac:dyDescent="0.25">
      <c r="A175" s="232">
        <v>45</v>
      </c>
      <c r="B175" s="233" t="s">
        <v>2061</v>
      </c>
      <c r="C175" s="250" t="s">
        <v>2062</v>
      </c>
      <c r="D175" s="234" t="s">
        <v>437</v>
      </c>
      <c r="E175" s="235">
        <v>13</v>
      </c>
      <c r="F175" s="236"/>
      <c r="G175" s="237">
        <f>ROUND(E175*F175,2)</f>
        <v>0</v>
      </c>
      <c r="H175" s="236"/>
      <c r="I175" s="237">
        <f>ROUND(E175*H175,2)</f>
        <v>0</v>
      </c>
      <c r="J175" s="236"/>
      <c r="K175" s="237">
        <f>ROUND(E175*J175,2)</f>
        <v>0</v>
      </c>
      <c r="L175" s="237">
        <v>12</v>
      </c>
      <c r="M175" s="237">
        <f>G175*(1+L175/100)</f>
        <v>0</v>
      </c>
      <c r="N175" s="235">
        <v>7.6000000000000004E-4</v>
      </c>
      <c r="O175" s="235">
        <f>ROUND(E175*N175,2)</f>
        <v>0.01</v>
      </c>
      <c r="P175" s="235">
        <v>0</v>
      </c>
      <c r="Q175" s="235">
        <f>ROUND(E175*P175,2)</f>
        <v>0</v>
      </c>
      <c r="R175" s="237" t="s">
        <v>606</v>
      </c>
      <c r="S175" s="237" t="s">
        <v>292</v>
      </c>
      <c r="T175" s="238" t="s">
        <v>439</v>
      </c>
      <c r="U175" s="220">
        <v>0</v>
      </c>
      <c r="V175" s="220">
        <f>ROUND(E175*U175,2)</f>
        <v>0</v>
      </c>
      <c r="W175" s="220"/>
      <c r="X175" s="220" t="s">
        <v>607</v>
      </c>
      <c r="Y175" s="220" t="s">
        <v>295</v>
      </c>
      <c r="Z175" s="210"/>
      <c r="AA175" s="210"/>
      <c r="AB175" s="210"/>
      <c r="AC175" s="210"/>
      <c r="AD175" s="210"/>
      <c r="AE175" s="210"/>
      <c r="AF175" s="210"/>
      <c r="AG175" s="210" t="s">
        <v>608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5">
      <c r="A176" s="217"/>
      <c r="B176" s="218"/>
      <c r="C176" s="265" t="s">
        <v>2063</v>
      </c>
      <c r="D176" s="257"/>
      <c r="E176" s="258">
        <v>13</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395</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30.6" outlineLevel="1" x14ac:dyDescent="0.25">
      <c r="A177" s="232">
        <v>46</v>
      </c>
      <c r="B177" s="233" t="s">
        <v>2064</v>
      </c>
      <c r="C177" s="250" t="s">
        <v>2065</v>
      </c>
      <c r="D177" s="234" t="s">
        <v>437</v>
      </c>
      <c r="E177" s="235">
        <v>13</v>
      </c>
      <c r="F177" s="236"/>
      <c r="G177" s="237">
        <f>ROUND(E177*F177,2)</f>
        <v>0</v>
      </c>
      <c r="H177" s="236"/>
      <c r="I177" s="237">
        <f>ROUND(E177*H177,2)</f>
        <v>0</v>
      </c>
      <c r="J177" s="236"/>
      <c r="K177" s="237">
        <f>ROUND(E177*J177,2)</f>
        <v>0</v>
      </c>
      <c r="L177" s="237">
        <v>12</v>
      </c>
      <c r="M177" s="237">
        <f>G177*(1+L177/100)</f>
        <v>0</v>
      </c>
      <c r="N177" s="235">
        <v>8.4999999999999995E-4</v>
      </c>
      <c r="O177" s="235">
        <f>ROUND(E177*N177,2)</f>
        <v>0.01</v>
      </c>
      <c r="P177" s="235">
        <v>0</v>
      </c>
      <c r="Q177" s="235">
        <f>ROUND(E177*P177,2)</f>
        <v>0</v>
      </c>
      <c r="R177" s="237" t="s">
        <v>606</v>
      </c>
      <c r="S177" s="237" t="s">
        <v>292</v>
      </c>
      <c r="T177" s="238" t="s">
        <v>439</v>
      </c>
      <c r="U177" s="220">
        <v>0</v>
      </c>
      <c r="V177" s="220">
        <f>ROUND(E177*U177,2)</f>
        <v>0</v>
      </c>
      <c r="W177" s="220"/>
      <c r="X177" s="220" t="s">
        <v>607</v>
      </c>
      <c r="Y177" s="220" t="s">
        <v>295</v>
      </c>
      <c r="Z177" s="210"/>
      <c r="AA177" s="210"/>
      <c r="AB177" s="210"/>
      <c r="AC177" s="210"/>
      <c r="AD177" s="210"/>
      <c r="AE177" s="210"/>
      <c r="AF177" s="210"/>
      <c r="AG177" s="210" t="s">
        <v>608</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5">
      <c r="A178" s="217"/>
      <c r="B178" s="218"/>
      <c r="C178" s="265" t="s">
        <v>2063</v>
      </c>
      <c r="D178" s="257"/>
      <c r="E178" s="258">
        <v>13</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30.6" outlineLevel="1" x14ac:dyDescent="0.25">
      <c r="A179" s="232">
        <v>47</v>
      </c>
      <c r="B179" s="233" t="s">
        <v>2066</v>
      </c>
      <c r="C179" s="250" t="s">
        <v>2067</v>
      </c>
      <c r="D179" s="234" t="s">
        <v>437</v>
      </c>
      <c r="E179" s="235">
        <v>5</v>
      </c>
      <c r="F179" s="236"/>
      <c r="G179" s="237">
        <f>ROUND(E179*F179,2)</f>
        <v>0</v>
      </c>
      <c r="H179" s="236"/>
      <c r="I179" s="237">
        <f>ROUND(E179*H179,2)</f>
        <v>0</v>
      </c>
      <c r="J179" s="236"/>
      <c r="K179" s="237">
        <f>ROUND(E179*J179,2)</f>
        <v>0</v>
      </c>
      <c r="L179" s="237">
        <v>12</v>
      </c>
      <c r="M179" s="237">
        <f>G179*(1+L179/100)</f>
        <v>0</v>
      </c>
      <c r="N179" s="235">
        <v>1.0499999999999999E-3</v>
      </c>
      <c r="O179" s="235">
        <f>ROUND(E179*N179,2)</f>
        <v>0.01</v>
      </c>
      <c r="P179" s="235">
        <v>0</v>
      </c>
      <c r="Q179" s="235">
        <f>ROUND(E179*P179,2)</f>
        <v>0</v>
      </c>
      <c r="R179" s="237" t="s">
        <v>606</v>
      </c>
      <c r="S179" s="237" t="s">
        <v>292</v>
      </c>
      <c r="T179" s="238" t="s">
        <v>439</v>
      </c>
      <c r="U179" s="220">
        <v>0</v>
      </c>
      <c r="V179" s="220">
        <f>ROUND(E179*U179,2)</f>
        <v>0</v>
      </c>
      <c r="W179" s="220"/>
      <c r="X179" s="220" t="s">
        <v>607</v>
      </c>
      <c r="Y179" s="220" t="s">
        <v>295</v>
      </c>
      <c r="Z179" s="210"/>
      <c r="AA179" s="210"/>
      <c r="AB179" s="210"/>
      <c r="AC179" s="210"/>
      <c r="AD179" s="210"/>
      <c r="AE179" s="210"/>
      <c r="AF179" s="210"/>
      <c r="AG179" s="210" t="s">
        <v>608</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5">
      <c r="A180" s="217"/>
      <c r="B180" s="218"/>
      <c r="C180" s="265" t="s">
        <v>2068</v>
      </c>
      <c r="D180" s="257"/>
      <c r="E180" s="258">
        <v>5</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30.6" outlineLevel="1" x14ac:dyDescent="0.25">
      <c r="A181" s="232">
        <v>48</v>
      </c>
      <c r="B181" s="233" t="s">
        <v>2069</v>
      </c>
      <c r="C181" s="250" t="s">
        <v>2070</v>
      </c>
      <c r="D181" s="234" t="s">
        <v>437</v>
      </c>
      <c r="E181" s="235">
        <v>4</v>
      </c>
      <c r="F181" s="236"/>
      <c r="G181" s="237">
        <f>ROUND(E181*F181,2)</f>
        <v>0</v>
      </c>
      <c r="H181" s="236"/>
      <c r="I181" s="237">
        <f>ROUND(E181*H181,2)</f>
        <v>0</v>
      </c>
      <c r="J181" s="236"/>
      <c r="K181" s="237">
        <f>ROUND(E181*J181,2)</f>
        <v>0</v>
      </c>
      <c r="L181" s="237">
        <v>12</v>
      </c>
      <c r="M181" s="237">
        <f>G181*(1+L181/100)</f>
        <v>0</v>
      </c>
      <c r="N181" s="235">
        <v>1.15E-3</v>
      </c>
      <c r="O181" s="235">
        <f>ROUND(E181*N181,2)</f>
        <v>0</v>
      </c>
      <c r="P181" s="235">
        <v>0</v>
      </c>
      <c r="Q181" s="235">
        <f>ROUND(E181*P181,2)</f>
        <v>0</v>
      </c>
      <c r="R181" s="237" t="s">
        <v>606</v>
      </c>
      <c r="S181" s="237" t="s">
        <v>292</v>
      </c>
      <c r="T181" s="238" t="s">
        <v>439</v>
      </c>
      <c r="U181" s="220">
        <v>0</v>
      </c>
      <c r="V181" s="220">
        <f>ROUND(E181*U181,2)</f>
        <v>0</v>
      </c>
      <c r="W181" s="220"/>
      <c r="X181" s="220" t="s">
        <v>607</v>
      </c>
      <c r="Y181" s="220" t="s">
        <v>295</v>
      </c>
      <c r="Z181" s="210"/>
      <c r="AA181" s="210"/>
      <c r="AB181" s="210"/>
      <c r="AC181" s="210"/>
      <c r="AD181" s="210"/>
      <c r="AE181" s="210"/>
      <c r="AF181" s="210"/>
      <c r="AG181" s="210" t="s">
        <v>608</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5">
      <c r="A182" s="217"/>
      <c r="B182" s="218"/>
      <c r="C182" s="265" t="s">
        <v>2071</v>
      </c>
      <c r="D182" s="257"/>
      <c r="E182" s="258">
        <v>4</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30.6" outlineLevel="1" x14ac:dyDescent="0.25">
      <c r="A183" s="232">
        <v>49</v>
      </c>
      <c r="B183" s="233" t="s">
        <v>2072</v>
      </c>
      <c r="C183" s="250" t="s">
        <v>2073</v>
      </c>
      <c r="D183" s="234" t="s">
        <v>437</v>
      </c>
      <c r="E183" s="235">
        <v>1</v>
      </c>
      <c r="F183" s="236"/>
      <c r="G183" s="237">
        <f>ROUND(E183*F183,2)</f>
        <v>0</v>
      </c>
      <c r="H183" s="236"/>
      <c r="I183" s="237">
        <f>ROUND(E183*H183,2)</f>
        <v>0</v>
      </c>
      <c r="J183" s="236"/>
      <c r="K183" s="237">
        <f>ROUND(E183*J183,2)</f>
        <v>0</v>
      </c>
      <c r="L183" s="237">
        <v>12</v>
      </c>
      <c r="M183" s="237">
        <f>G183*(1+L183/100)</f>
        <v>0</v>
      </c>
      <c r="N183" s="235">
        <v>1.6000000000000001E-3</v>
      </c>
      <c r="O183" s="235">
        <f>ROUND(E183*N183,2)</f>
        <v>0</v>
      </c>
      <c r="P183" s="235">
        <v>0</v>
      </c>
      <c r="Q183" s="235">
        <f>ROUND(E183*P183,2)</f>
        <v>0</v>
      </c>
      <c r="R183" s="237" t="s">
        <v>606</v>
      </c>
      <c r="S183" s="237" t="s">
        <v>292</v>
      </c>
      <c r="T183" s="238" t="s">
        <v>439</v>
      </c>
      <c r="U183" s="220">
        <v>0</v>
      </c>
      <c r="V183" s="220">
        <f>ROUND(E183*U183,2)</f>
        <v>0</v>
      </c>
      <c r="W183" s="220"/>
      <c r="X183" s="220" t="s">
        <v>607</v>
      </c>
      <c r="Y183" s="220" t="s">
        <v>295</v>
      </c>
      <c r="Z183" s="210"/>
      <c r="AA183" s="210"/>
      <c r="AB183" s="210"/>
      <c r="AC183" s="210"/>
      <c r="AD183" s="210"/>
      <c r="AE183" s="210"/>
      <c r="AF183" s="210"/>
      <c r="AG183" s="210" t="s">
        <v>608</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5">
      <c r="A184" s="217"/>
      <c r="B184" s="218"/>
      <c r="C184" s="265" t="s">
        <v>2027</v>
      </c>
      <c r="D184" s="257"/>
      <c r="E184" s="258">
        <v>1</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ht="20.399999999999999" outlineLevel="1" x14ac:dyDescent="0.25">
      <c r="A185" s="232">
        <v>50</v>
      </c>
      <c r="B185" s="233" t="s">
        <v>2074</v>
      </c>
      <c r="C185" s="250" t="s">
        <v>2075</v>
      </c>
      <c r="D185" s="234" t="s">
        <v>437</v>
      </c>
      <c r="E185" s="235">
        <v>1</v>
      </c>
      <c r="F185" s="236"/>
      <c r="G185" s="237">
        <f>ROUND(E185*F185,2)</f>
        <v>0</v>
      </c>
      <c r="H185" s="236"/>
      <c r="I185" s="237">
        <f>ROUND(E185*H185,2)</f>
        <v>0</v>
      </c>
      <c r="J185" s="236"/>
      <c r="K185" s="237">
        <f>ROUND(E185*J185,2)</f>
        <v>0</v>
      </c>
      <c r="L185" s="237">
        <v>12</v>
      </c>
      <c r="M185" s="237">
        <f>G185*(1+L185/100)</f>
        <v>0</v>
      </c>
      <c r="N185" s="235">
        <v>1.09E-3</v>
      </c>
      <c r="O185" s="235">
        <f>ROUND(E185*N185,2)</f>
        <v>0</v>
      </c>
      <c r="P185" s="235">
        <v>0</v>
      </c>
      <c r="Q185" s="235">
        <f>ROUND(E185*P185,2)</f>
        <v>0</v>
      </c>
      <c r="R185" s="237" t="s">
        <v>606</v>
      </c>
      <c r="S185" s="237" t="s">
        <v>292</v>
      </c>
      <c r="T185" s="238" t="s">
        <v>439</v>
      </c>
      <c r="U185" s="220">
        <v>0</v>
      </c>
      <c r="V185" s="220">
        <f>ROUND(E185*U185,2)</f>
        <v>0</v>
      </c>
      <c r="W185" s="220"/>
      <c r="X185" s="220" t="s">
        <v>607</v>
      </c>
      <c r="Y185" s="220" t="s">
        <v>295</v>
      </c>
      <c r="Z185" s="210"/>
      <c r="AA185" s="210"/>
      <c r="AB185" s="210"/>
      <c r="AC185" s="210"/>
      <c r="AD185" s="210"/>
      <c r="AE185" s="210"/>
      <c r="AF185" s="210"/>
      <c r="AG185" s="210" t="s">
        <v>608</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5">
      <c r="A186" s="217"/>
      <c r="B186" s="218"/>
      <c r="C186" s="265" t="s">
        <v>2027</v>
      </c>
      <c r="D186" s="257"/>
      <c r="E186" s="258">
        <v>1</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5">
      <c r="A187" s="232">
        <v>51</v>
      </c>
      <c r="B187" s="233" t="s">
        <v>2076</v>
      </c>
      <c r="C187" s="250" t="s">
        <v>2077</v>
      </c>
      <c r="D187" s="234" t="s">
        <v>389</v>
      </c>
      <c r="E187" s="235">
        <v>8.9</v>
      </c>
      <c r="F187" s="236"/>
      <c r="G187" s="237">
        <f>ROUND(E187*F187,2)</f>
        <v>0</v>
      </c>
      <c r="H187" s="236"/>
      <c r="I187" s="237">
        <f>ROUND(E187*H187,2)</f>
        <v>0</v>
      </c>
      <c r="J187" s="236"/>
      <c r="K187" s="237">
        <f>ROUND(E187*J187,2)</f>
        <v>0</v>
      </c>
      <c r="L187" s="237">
        <v>12</v>
      </c>
      <c r="M187" s="237">
        <f>G187*(1+L187/100)</f>
        <v>0</v>
      </c>
      <c r="N187" s="235">
        <v>3.8000000000000002E-4</v>
      </c>
      <c r="O187" s="235">
        <f>ROUND(E187*N187,2)</f>
        <v>0</v>
      </c>
      <c r="P187" s="235">
        <v>0</v>
      </c>
      <c r="Q187" s="235">
        <f>ROUND(E187*P187,2)</f>
        <v>0</v>
      </c>
      <c r="R187" s="237" t="s">
        <v>915</v>
      </c>
      <c r="S187" s="237" t="s">
        <v>292</v>
      </c>
      <c r="T187" s="238" t="s">
        <v>439</v>
      </c>
      <c r="U187" s="220">
        <v>0.32</v>
      </c>
      <c r="V187" s="220">
        <f>ROUND(E187*U187,2)</f>
        <v>2.85</v>
      </c>
      <c r="W187" s="220"/>
      <c r="X187" s="220" t="s">
        <v>326</v>
      </c>
      <c r="Y187" s="220" t="s">
        <v>295</v>
      </c>
      <c r="Z187" s="210"/>
      <c r="AA187" s="210"/>
      <c r="AB187" s="210"/>
      <c r="AC187" s="210"/>
      <c r="AD187" s="210"/>
      <c r="AE187" s="210"/>
      <c r="AF187" s="210"/>
      <c r="AG187" s="210" t="s">
        <v>692</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5">
      <c r="A188" s="217"/>
      <c r="B188" s="218"/>
      <c r="C188" s="266" t="s">
        <v>2078</v>
      </c>
      <c r="D188" s="263"/>
      <c r="E188" s="263"/>
      <c r="F188" s="263"/>
      <c r="G188" s="263"/>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467</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5">
      <c r="A189" s="217"/>
      <c r="B189" s="218"/>
      <c r="C189" s="252" t="s">
        <v>2079</v>
      </c>
      <c r="D189" s="241"/>
      <c r="E189" s="241"/>
      <c r="F189" s="241"/>
      <c r="G189" s="241"/>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298</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5">
      <c r="A190" s="217"/>
      <c r="B190" s="218"/>
      <c r="C190" s="265" t="s">
        <v>2080</v>
      </c>
      <c r="D190" s="257"/>
      <c r="E190" s="258">
        <v>8.9</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395</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5">
      <c r="A191" s="232">
        <v>52</v>
      </c>
      <c r="B191" s="233" t="s">
        <v>2081</v>
      </c>
      <c r="C191" s="250" t="s">
        <v>2082</v>
      </c>
      <c r="D191" s="234" t="s">
        <v>389</v>
      </c>
      <c r="E191" s="235">
        <v>7.6</v>
      </c>
      <c r="F191" s="236"/>
      <c r="G191" s="237">
        <f>ROUND(E191*F191,2)</f>
        <v>0</v>
      </c>
      <c r="H191" s="236"/>
      <c r="I191" s="237">
        <f>ROUND(E191*H191,2)</f>
        <v>0</v>
      </c>
      <c r="J191" s="236"/>
      <c r="K191" s="237">
        <f>ROUND(E191*J191,2)</f>
        <v>0</v>
      </c>
      <c r="L191" s="237">
        <v>12</v>
      </c>
      <c r="M191" s="237">
        <f>G191*(1+L191/100)</f>
        <v>0</v>
      </c>
      <c r="N191" s="235">
        <v>4.6999999999999999E-4</v>
      </c>
      <c r="O191" s="235">
        <f>ROUND(E191*N191,2)</f>
        <v>0</v>
      </c>
      <c r="P191" s="235">
        <v>0</v>
      </c>
      <c r="Q191" s="235">
        <f>ROUND(E191*P191,2)</f>
        <v>0</v>
      </c>
      <c r="R191" s="237" t="s">
        <v>915</v>
      </c>
      <c r="S191" s="237" t="s">
        <v>292</v>
      </c>
      <c r="T191" s="238" t="s">
        <v>439</v>
      </c>
      <c r="U191" s="220">
        <v>0.35899999999999999</v>
      </c>
      <c r="V191" s="220">
        <f>ROUND(E191*U191,2)</f>
        <v>2.73</v>
      </c>
      <c r="W191" s="220"/>
      <c r="X191" s="220" t="s">
        <v>326</v>
      </c>
      <c r="Y191" s="220" t="s">
        <v>295</v>
      </c>
      <c r="Z191" s="210"/>
      <c r="AA191" s="210"/>
      <c r="AB191" s="210"/>
      <c r="AC191" s="210"/>
      <c r="AD191" s="210"/>
      <c r="AE191" s="210"/>
      <c r="AF191" s="210"/>
      <c r="AG191" s="210" t="s">
        <v>692</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5">
      <c r="A192" s="217"/>
      <c r="B192" s="218"/>
      <c r="C192" s="266" t="s">
        <v>2078</v>
      </c>
      <c r="D192" s="263"/>
      <c r="E192" s="263"/>
      <c r="F192" s="263"/>
      <c r="G192" s="263"/>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467</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5">
      <c r="A193" s="217"/>
      <c r="B193" s="218"/>
      <c r="C193" s="252" t="s">
        <v>2079</v>
      </c>
      <c r="D193" s="241"/>
      <c r="E193" s="241"/>
      <c r="F193" s="241"/>
      <c r="G193" s="241"/>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298</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5">
      <c r="A194" s="217"/>
      <c r="B194" s="218"/>
      <c r="C194" s="265" t="s">
        <v>2083</v>
      </c>
      <c r="D194" s="257"/>
      <c r="E194" s="258">
        <v>7.6</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5">
      <c r="A195" s="232">
        <v>53</v>
      </c>
      <c r="B195" s="233" t="s">
        <v>2084</v>
      </c>
      <c r="C195" s="250" t="s">
        <v>2085</v>
      </c>
      <c r="D195" s="234" t="s">
        <v>389</v>
      </c>
      <c r="E195" s="235">
        <v>2.2999999999999998</v>
      </c>
      <c r="F195" s="236"/>
      <c r="G195" s="237">
        <f>ROUND(E195*F195,2)</f>
        <v>0</v>
      </c>
      <c r="H195" s="236"/>
      <c r="I195" s="237">
        <f>ROUND(E195*H195,2)</f>
        <v>0</v>
      </c>
      <c r="J195" s="236"/>
      <c r="K195" s="237">
        <f>ROUND(E195*J195,2)</f>
        <v>0</v>
      </c>
      <c r="L195" s="237">
        <v>12</v>
      </c>
      <c r="M195" s="237">
        <f>G195*(1+L195/100)</f>
        <v>0</v>
      </c>
      <c r="N195" s="235">
        <v>6.9999999999999999E-4</v>
      </c>
      <c r="O195" s="235">
        <f>ROUND(E195*N195,2)</f>
        <v>0</v>
      </c>
      <c r="P195" s="235">
        <v>0</v>
      </c>
      <c r="Q195" s="235">
        <f>ROUND(E195*P195,2)</f>
        <v>0</v>
      </c>
      <c r="R195" s="237" t="s">
        <v>915</v>
      </c>
      <c r="S195" s="237" t="s">
        <v>292</v>
      </c>
      <c r="T195" s="238" t="s">
        <v>439</v>
      </c>
      <c r="U195" s="220">
        <v>0.45200000000000001</v>
      </c>
      <c r="V195" s="220">
        <f>ROUND(E195*U195,2)</f>
        <v>1.04</v>
      </c>
      <c r="W195" s="220"/>
      <c r="X195" s="220" t="s">
        <v>326</v>
      </c>
      <c r="Y195" s="220" t="s">
        <v>295</v>
      </c>
      <c r="Z195" s="210"/>
      <c r="AA195" s="210"/>
      <c r="AB195" s="210"/>
      <c r="AC195" s="210"/>
      <c r="AD195" s="210"/>
      <c r="AE195" s="210"/>
      <c r="AF195" s="210"/>
      <c r="AG195" s="210" t="s">
        <v>692</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5">
      <c r="A196" s="217"/>
      <c r="B196" s="218"/>
      <c r="C196" s="266" t="s">
        <v>2078</v>
      </c>
      <c r="D196" s="263"/>
      <c r="E196" s="263"/>
      <c r="F196" s="263"/>
      <c r="G196" s="263"/>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467</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2" x14ac:dyDescent="0.25">
      <c r="A197" s="217"/>
      <c r="B197" s="218"/>
      <c r="C197" s="265" t="s">
        <v>2086</v>
      </c>
      <c r="D197" s="257"/>
      <c r="E197" s="258">
        <v>2.2999999999999998</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5">
      <c r="A198" s="232">
        <v>54</v>
      </c>
      <c r="B198" s="233" t="s">
        <v>2087</v>
      </c>
      <c r="C198" s="250" t="s">
        <v>2088</v>
      </c>
      <c r="D198" s="234" t="s">
        <v>389</v>
      </c>
      <c r="E198" s="235">
        <v>5.3</v>
      </c>
      <c r="F198" s="236"/>
      <c r="G198" s="237">
        <f>ROUND(E198*F198,2)</f>
        <v>0</v>
      </c>
      <c r="H198" s="236"/>
      <c r="I198" s="237">
        <f>ROUND(E198*H198,2)</f>
        <v>0</v>
      </c>
      <c r="J198" s="236"/>
      <c r="K198" s="237">
        <f>ROUND(E198*J198,2)</f>
        <v>0</v>
      </c>
      <c r="L198" s="237">
        <v>12</v>
      </c>
      <c r="M198" s="237">
        <f>G198*(1+L198/100)</f>
        <v>0</v>
      </c>
      <c r="N198" s="235">
        <v>1.5200000000000001E-3</v>
      </c>
      <c r="O198" s="235">
        <f>ROUND(E198*N198,2)</f>
        <v>0.01</v>
      </c>
      <c r="P198" s="235">
        <v>0</v>
      </c>
      <c r="Q198" s="235">
        <f>ROUND(E198*P198,2)</f>
        <v>0</v>
      </c>
      <c r="R198" s="237" t="s">
        <v>915</v>
      </c>
      <c r="S198" s="237" t="s">
        <v>292</v>
      </c>
      <c r="T198" s="238" t="s">
        <v>439</v>
      </c>
      <c r="U198" s="220">
        <v>1.173</v>
      </c>
      <c r="V198" s="220">
        <f>ROUND(E198*U198,2)</f>
        <v>6.22</v>
      </c>
      <c r="W198" s="220"/>
      <c r="X198" s="220" t="s">
        <v>326</v>
      </c>
      <c r="Y198" s="220" t="s">
        <v>295</v>
      </c>
      <c r="Z198" s="210"/>
      <c r="AA198" s="210"/>
      <c r="AB198" s="210"/>
      <c r="AC198" s="210"/>
      <c r="AD198" s="210"/>
      <c r="AE198" s="210"/>
      <c r="AF198" s="210"/>
      <c r="AG198" s="210" t="s">
        <v>692</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5">
      <c r="A199" s="217"/>
      <c r="B199" s="218"/>
      <c r="C199" s="266" t="s">
        <v>2078</v>
      </c>
      <c r="D199" s="263"/>
      <c r="E199" s="263"/>
      <c r="F199" s="263"/>
      <c r="G199" s="263"/>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467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5">
      <c r="A200" s="217"/>
      <c r="B200" s="218"/>
      <c r="C200" s="252" t="s">
        <v>2079</v>
      </c>
      <c r="D200" s="241"/>
      <c r="E200" s="241"/>
      <c r="F200" s="241"/>
      <c r="G200" s="241"/>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298</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5">
      <c r="A201" s="217"/>
      <c r="B201" s="218"/>
      <c r="C201" s="265" t="s">
        <v>2089</v>
      </c>
      <c r="D201" s="257"/>
      <c r="E201" s="258">
        <v>5.3</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395</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5">
      <c r="A202" s="232">
        <v>55</v>
      </c>
      <c r="B202" s="233" t="s">
        <v>2090</v>
      </c>
      <c r="C202" s="250" t="s">
        <v>2091</v>
      </c>
      <c r="D202" s="234" t="s">
        <v>389</v>
      </c>
      <c r="E202" s="235">
        <v>14.8</v>
      </c>
      <c r="F202" s="236"/>
      <c r="G202" s="237">
        <f>ROUND(E202*F202,2)</f>
        <v>0</v>
      </c>
      <c r="H202" s="236"/>
      <c r="I202" s="237">
        <f>ROUND(E202*H202,2)</f>
        <v>0</v>
      </c>
      <c r="J202" s="236"/>
      <c r="K202" s="237">
        <f>ROUND(E202*J202,2)</f>
        <v>0</v>
      </c>
      <c r="L202" s="237">
        <v>12</v>
      </c>
      <c r="M202" s="237">
        <f>G202*(1+L202/100)</f>
        <v>0</v>
      </c>
      <c r="N202" s="235">
        <v>7.7999999999999999E-4</v>
      </c>
      <c r="O202" s="235">
        <f>ROUND(E202*N202,2)</f>
        <v>0.01</v>
      </c>
      <c r="P202" s="235">
        <v>0</v>
      </c>
      <c r="Q202" s="235">
        <f>ROUND(E202*P202,2)</f>
        <v>0</v>
      </c>
      <c r="R202" s="237" t="s">
        <v>915</v>
      </c>
      <c r="S202" s="237" t="s">
        <v>292</v>
      </c>
      <c r="T202" s="238" t="s">
        <v>439</v>
      </c>
      <c r="U202" s="220">
        <v>0.81899999999999995</v>
      </c>
      <c r="V202" s="220">
        <f>ROUND(E202*U202,2)</f>
        <v>12.12</v>
      </c>
      <c r="W202" s="220"/>
      <c r="X202" s="220" t="s">
        <v>326</v>
      </c>
      <c r="Y202" s="220" t="s">
        <v>295</v>
      </c>
      <c r="Z202" s="210"/>
      <c r="AA202" s="210"/>
      <c r="AB202" s="210"/>
      <c r="AC202" s="210"/>
      <c r="AD202" s="210"/>
      <c r="AE202" s="210"/>
      <c r="AF202" s="210"/>
      <c r="AG202" s="210" t="s">
        <v>692</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5">
      <c r="A203" s="217"/>
      <c r="B203" s="218"/>
      <c r="C203" s="266" t="s">
        <v>2078</v>
      </c>
      <c r="D203" s="263"/>
      <c r="E203" s="263"/>
      <c r="F203" s="263"/>
      <c r="G203" s="263"/>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467</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5">
      <c r="A204" s="217"/>
      <c r="B204" s="218"/>
      <c r="C204" s="265" t="s">
        <v>2092</v>
      </c>
      <c r="D204" s="257"/>
      <c r="E204" s="258">
        <v>14.8</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5">
      <c r="A205" s="232">
        <v>56</v>
      </c>
      <c r="B205" s="233" t="s">
        <v>2093</v>
      </c>
      <c r="C205" s="250" t="s">
        <v>2094</v>
      </c>
      <c r="D205" s="234" t="s">
        <v>389</v>
      </c>
      <c r="E205" s="235">
        <v>19.399999999999999</v>
      </c>
      <c r="F205" s="236"/>
      <c r="G205" s="237">
        <f>ROUND(E205*F205,2)</f>
        <v>0</v>
      </c>
      <c r="H205" s="236"/>
      <c r="I205" s="237">
        <f>ROUND(E205*H205,2)</f>
        <v>0</v>
      </c>
      <c r="J205" s="236"/>
      <c r="K205" s="237">
        <f>ROUND(E205*J205,2)</f>
        <v>0</v>
      </c>
      <c r="L205" s="237">
        <v>12</v>
      </c>
      <c r="M205" s="237">
        <f>G205*(1+L205/100)</f>
        <v>0</v>
      </c>
      <c r="N205" s="235">
        <v>1.31E-3</v>
      </c>
      <c r="O205" s="235">
        <f>ROUND(E205*N205,2)</f>
        <v>0.03</v>
      </c>
      <c r="P205" s="235">
        <v>0</v>
      </c>
      <c r="Q205" s="235">
        <f>ROUND(E205*P205,2)</f>
        <v>0</v>
      </c>
      <c r="R205" s="237" t="s">
        <v>915</v>
      </c>
      <c r="S205" s="237" t="s">
        <v>292</v>
      </c>
      <c r="T205" s="238" t="s">
        <v>439</v>
      </c>
      <c r="U205" s="220">
        <v>0.79700000000000004</v>
      </c>
      <c r="V205" s="220">
        <f>ROUND(E205*U205,2)</f>
        <v>15.46</v>
      </c>
      <c r="W205" s="220"/>
      <c r="X205" s="220" t="s">
        <v>326</v>
      </c>
      <c r="Y205" s="220" t="s">
        <v>295</v>
      </c>
      <c r="Z205" s="210"/>
      <c r="AA205" s="210"/>
      <c r="AB205" s="210"/>
      <c r="AC205" s="210"/>
      <c r="AD205" s="210"/>
      <c r="AE205" s="210"/>
      <c r="AF205" s="210"/>
      <c r="AG205" s="210" t="s">
        <v>692</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5">
      <c r="A206" s="217"/>
      <c r="B206" s="218"/>
      <c r="C206" s="266" t="s">
        <v>2078</v>
      </c>
      <c r="D206" s="263"/>
      <c r="E206" s="263"/>
      <c r="F206" s="263"/>
      <c r="G206" s="263"/>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467</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5">
      <c r="A207" s="217"/>
      <c r="B207" s="218"/>
      <c r="C207" s="252" t="s">
        <v>2079</v>
      </c>
      <c r="D207" s="241"/>
      <c r="E207" s="241"/>
      <c r="F207" s="241"/>
      <c r="G207" s="241"/>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298</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2" x14ac:dyDescent="0.25">
      <c r="A208" s="217"/>
      <c r="B208" s="218"/>
      <c r="C208" s="265" t="s">
        <v>2095</v>
      </c>
      <c r="D208" s="257"/>
      <c r="E208" s="258">
        <v>19.399999999999999</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5">
      <c r="A209" s="232">
        <v>57</v>
      </c>
      <c r="B209" s="233" t="s">
        <v>2096</v>
      </c>
      <c r="C209" s="250" t="s">
        <v>2097</v>
      </c>
      <c r="D209" s="234" t="s">
        <v>389</v>
      </c>
      <c r="E209" s="235">
        <v>16.8</v>
      </c>
      <c r="F209" s="236"/>
      <c r="G209" s="237">
        <f>ROUND(E209*F209,2)</f>
        <v>0</v>
      </c>
      <c r="H209" s="236"/>
      <c r="I209" s="237">
        <f>ROUND(E209*H209,2)</f>
        <v>0</v>
      </c>
      <c r="J209" s="236"/>
      <c r="K209" s="237">
        <f>ROUND(E209*J209,2)</f>
        <v>0</v>
      </c>
      <c r="L209" s="237">
        <v>12</v>
      </c>
      <c r="M209" s="237">
        <f>G209*(1+L209/100)</f>
        <v>0</v>
      </c>
      <c r="N209" s="235">
        <v>5.2999999999999998E-4</v>
      </c>
      <c r="O209" s="235">
        <f>ROUND(E209*N209,2)</f>
        <v>0.01</v>
      </c>
      <c r="P209" s="235">
        <v>0</v>
      </c>
      <c r="Q209" s="235">
        <f>ROUND(E209*P209,2)</f>
        <v>0</v>
      </c>
      <c r="R209" s="237" t="s">
        <v>915</v>
      </c>
      <c r="S209" s="237" t="s">
        <v>292</v>
      </c>
      <c r="T209" s="238" t="s">
        <v>439</v>
      </c>
      <c r="U209" s="220">
        <v>0.26750000000000002</v>
      </c>
      <c r="V209" s="220">
        <f>ROUND(E209*U209,2)</f>
        <v>4.49</v>
      </c>
      <c r="W209" s="220"/>
      <c r="X209" s="220" t="s">
        <v>326</v>
      </c>
      <c r="Y209" s="220" t="s">
        <v>295</v>
      </c>
      <c r="Z209" s="210"/>
      <c r="AA209" s="210"/>
      <c r="AB209" s="210"/>
      <c r="AC209" s="210"/>
      <c r="AD209" s="210"/>
      <c r="AE209" s="210"/>
      <c r="AF209" s="210"/>
      <c r="AG209" s="210" t="s">
        <v>692</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5">
      <c r="A210" s="217"/>
      <c r="B210" s="218"/>
      <c r="C210" s="266" t="s">
        <v>2078</v>
      </c>
      <c r="D210" s="263"/>
      <c r="E210" s="263"/>
      <c r="F210" s="263"/>
      <c r="G210" s="263"/>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467</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5">
      <c r="A211" s="217"/>
      <c r="B211" s="218"/>
      <c r="C211" s="265" t="s">
        <v>2098</v>
      </c>
      <c r="D211" s="257"/>
      <c r="E211" s="258">
        <v>16.8</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5">
      <c r="A212" s="232">
        <v>58</v>
      </c>
      <c r="B212" s="233" t="s">
        <v>2099</v>
      </c>
      <c r="C212" s="250" t="s">
        <v>2100</v>
      </c>
      <c r="D212" s="234" t="s">
        <v>389</v>
      </c>
      <c r="E212" s="235">
        <v>9.3000000000000007</v>
      </c>
      <c r="F212" s="236"/>
      <c r="G212" s="237">
        <f>ROUND(E212*F212,2)</f>
        <v>0</v>
      </c>
      <c r="H212" s="236"/>
      <c r="I212" s="237">
        <f>ROUND(E212*H212,2)</f>
        <v>0</v>
      </c>
      <c r="J212" s="236"/>
      <c r="K212" s="237">
        <f>ROUND(E212*J212,2)</f>
        <v>0</v>
      </c>
      <c r="L212" s="237">
        <v>12</v>
      </c>
      <c r="M212" s="237">
        <f>G212*(1+L212/100)</f>
        <v>0</v>
      </c>
      <c r="N212" s="235">
        <v>1.4400000000000001E-3</v>
      </c>
      <c r="O212" s="235">
        <f>ROUND(E212*N212,2)</f>
        <v>0.01</v>
      </c>
      <c r="P212" s="235">
        <v>0</v>
      </c>
      <c r="Q212" s="235">
        <f>ROUND(E212*P212,2)</f>
        <v>0</v>
      </c>
      <c r="R212" s="237" t="s">
        <v>915</v>
      </c>
      <c r="S212" s="237" t="s">
        <v>292</v>
      </c>
      <c r="T212" s="238" t="s">
        <v>439</v>
      </c>
      <c r="U212" s="220">
        <v>0.8</v>
      </c>
      <c r="V212" s="220">
        <f>ROUND(E212*U212,2)</f>
        <v>7.44</v>
      </c>
      <c r="W212" s="220"/>
      <c r="X212" s="220" t="s">
        <v>326</v>
      </c>
      <c r="Y212" s="220" t="s">
        <v>295</v>
      </c>
      <c r="Z212" s="210"/>
      <c r="AA212" s="210"/>
      <c r="AB212" s="210"/>
      <c r="AC212" s="210"/>
      <c r="AD212" s="210"/>
      <c r="AE212" s="210"/>
      <c r="AF212" s="210"/>
      <c r="AG212" s="210" t="s">
        <v>692</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2" x14ac:dyDescent="0.25">
      <c r="A213" s="217"/>
      <c r="B213" s="218"/>
      <c r="C213" s="266" t="s">
        <v>2078</v>
      </c>
      <c r="D213" s="263"/>
      <c r="E213" s="263"/>
      <c r="F213" s="263"/>
      <c r="G213" s="263"/>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467</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5">
      <c r="A214" s="217"/>
      <c r="B214" s="218"/>
      <c r="C214" s="265" t="s">
        <v>2101</v>
      </c>
      <c r="D214" s="257"/>
      <c r="E214" s="258">
        <v>9.3000000000000007</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5">
      <c r="A215" s="232">
        <v>59</v>
      </c>
      <c r="B215" s="233" t="s">
        <v>2102</v>
      </c>
      <c r="C215" s="250" t="s">
        <v>2103</v>
      </c>
      <c r="D215" s="234" t="s">
        <v>389</v>
      </c>
      <c r="E215" s="235">
        <v>1.3</v>
      </c>
      <c r="F215" s="236"/>
      <c r="G215" s="237">
        <f>ROUND(E215*F215,2)</f>
        <v>0</v>
      </c>
      <c r="H215" s="236"/>
      <c r="I215" s="237">
        <f>ROUND(E215*H215,2)</f>
        <v>0</v>
      </c>
      <c r="J215" s="236"/>
      <c r="K215" s="237">
        <f>ROUND(E215*J215,2)</f>
        <v>0</v>
      </c>
      <c r="L215" s="237">
        <v>12</v>
      </c>
      <c r="M215" s="237">
        <f>G215*(1+L215/100)</f>
        <v>0</v>
      </c>
      <c r="N215" s="235">
        <v>1.8799999999999999E-3</v>
      </c>
      <c r="O215" s="235">
        <f>ROUND(E215*N215,2)</f>
        <v>0</v>
      </c>
      <c r="P215" s="235">
        <v>0</v>
      </c>
      <c r="Q215" s="235">
        <f>ROUND(E215*P215,2)</f>
        <v>0</v>
      </c>
      <c r="R215" s="237" t="s">
        <v>915</v>
      </c>
      <c r="S215" s="237" t="s">
        <v>292</v>
      </c>
      <c r="T215" s="238" t="s">
        <v>439</v>
      </c>
      <c r="U215" s="220">
        <v>0.8</v>
      </c>
      <c r="V215" s="220">
        <f>ROUND(E215*U215,2)</f>
        <v>1.04</v>
      </c>
      <c r="W215" s="220"/>
      <c r="X215" s="220" t="s">
        <v>326</v>
      </c>
      <c r="Y215" s="220" t="s">
        <v>295</v>
      </c>
      <c r="Z215" s="210"/>
      <c r="AA215" s="210"/>
      <c r="AB215" s="210"/>
      <c r="AC215" s="210"/>
      <c r="AD215" s="210"/>
      <c r="AE215" s="210"/>
      <c r="AF215" s="210"/>
      <c r="AG215" s="210" t="s">
        <v>692</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2" x14ac:dyDescent="0.25">
      <c r="A216" s="217"/>
      <c r="B216" s="218"/>
      <c r="C216" s="266" t="s">
        <v>2078</v>
      </c>
      <c r="D216" s="263"/>
      <c r="E216" s="263"/>
      <c r="F216" s="263"/>
      <c r="G216" s="263"/>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467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5">
      <c r="A217" s="217"/>
      <c r="B217" s="218"/>
      <c r="C217" s="265" t="s">
        <v>2104</v>
      </c>
      <c r="D217" s="257"/>
      <c r="E217" s="258">
        <v>1.3</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395</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5">
      <c r="A218" s="232">
        <v>60</v>
      </c>
      <c r="B218" s="233" t="s">
        <v>2105</v>
      </c>
      <c r="C218" s="250" t="s">
        <v>2106</v>
      </c>
      <c r="D218" s="234" t="s">
        <v>389</v>
      </c>
      <c r="E218" s="235">
        <v>3.5</v>
      </c>
      <c r="F218" s="236"/>
      <c r="G218" s="237">
        <f>ROUND(E218*F218,2)</f>
        <v>0</v>
      </c>
      <c r="H218" s="236"/>
      <c r="I218" s="237">
        <f>ROUND(E218*H218,2)</f>
        <v>0</v>
      </c>
      <c r="J218" s="236"/>
      <c r="K218" s="237">
        <f>ROUND(E218*J218,2)</f>
        <v>0</v>
      </c>
      <c r="L218" s="237">
        <v>12</v>
      </c>
      <c r="M218" s="237">
        <f>G218*(1+L218/100)</f>
        <v>0</v>
      </c>
      <c r="N218" s="235">
        <v>6.9999999999999999E-4</v>
      </c>
      <c r="O218" s="235">
        <f>ROUND(E218*N218,2)</f>
        <v>0</v>
      </c>
      <c r="P218" s="235">
        <v>0</v>
      </c>
      <c r="Q218" s="235">
        <f>ROUND(E218*P218,2)</f>
        <v>0</v>
      </c>
      <c r="R218" s="237" t="s">
        <v>915</v>
      </c>
      <c r="S218" s="237" t="s">
        <v>292</v>
      </c>
      <c r="T218" s="238" t="s">
        <v>439</v>
      </c>
      <c r="U218" s="220">
        <v>0.36399999999999999</v>
      </c>
      <c r="V218" s="220">
        <f>ROUND(E218*U218,2)</f>
        <v>1.27</v>
      </c>
      <c r="W218" s="220"/>
      <c r="X218" s="220" t="s">
        <v>326</v>
      </c>
      <c r="Y218" s="220" t="s">
        <v>295</v>
      </c>
      <c r="Z218" s="210"/>
      <c r="AA218" s="210"/>
      <c r="AB218" s="210"/>
      <c r="AC218" s="210"/>
      <c r="AD218" s="210"/>
      <c r="AE218" s="210"/>
      <c r="AF218" s="210"/>
      <c r="AG218" s="210" t="s">
        <v>692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5">
      <c r="A219" s="217"/>
      <c r="B219" s="218"/>
      <c r="C219" s="266" t="s">
        <v>2078</v>
      </c>
      <c r="D219" s="263"/>
      <c r="E219" s="263"/>
      <c r="F219" s="263"/>
      <c r="G219" s="263"/>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467</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5">
      <c r="A220" s="217"/>
      <c r="B220" s="218"/>
      <c r="C220" s="265" t="s">
        <v>2107</v>
      </c>
      <c r="D220" s="257"/>
      <c r="E220" s="258">
        <v>3.5</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5">
      <c r="A221" s="232">
        <v>61</v>
      </c>
      <c r="B221" s="233" t="s">
        <v>2108</v>
      </c>
      <c r="C221" s="250" t="s">
        <v>2109</v>
      </c>
      <c r="D221" s="234" t="s">
        <v>389</v>
      </c>
      <c r="E221" s="235">
        <v>10.5</v>
      </c>
      <c r="F221" s="236"/>
      <c r="G221" s="237">
        <f>ROUND(E221*F221,2)</f>
        <v>0</v>
      </c>
      <c r="H221" s="236"/>
      <c r="I221" s="237">
        <f>ROUND(E221*H221,2)</f>
        <v>0</v>
      </c>
      <c r="J221" s="236"/>
      <c r="K221" s="237">
        <f>ROUND(E221*J221,2)</f>
        <v>0</v>
      </c>
      <c r="L221" s="237">
        <v>12</v>
      </c>
      <c r="M221" s="237">
        <f>G221*(1+L221/100)</f>
        <v>0</v>
      </c>
      <c r="N221" s="235">
        <v>1.3600000000000001E-3</v>
      </c>
      <c r="O221" s="235">
        <f>ROUND(E221*N221,2)</f>
        <v>0.01</v>
      </c>
      <c r="P221" s="235">
        <v>0</v>
      </c>
      <c r="Q221" s="235">
        <f>ROUND(E221*P221,2)</f>
        <v>0</v>
      </c>
      <c r="R221" s="237" t="s">
        <v>915</v>
      </c>
      <c r="S221" s="237" t="s">
        <v>292</v>
      </c>
      <c r="T221" s="238" t="s">
        <v>439</v>
      </c>
      <c r="U221" s="220">
        <v>0.43930000000000002</v>
      </c>
      <c r="V221" s="220">
        <f>ROUND(E221*U221,2)</f>
        <v>4.6100000000000003</v>
      </c>
      <c r="W221" s="220"/>
      <c r="X221" s="220" t="s">
        <v>326</v>
      </c>
      <c r="Y221" s="220" t="s">
        <v>295</v>
      </c>
      <c r="Z221" s="210"/>
      <c r="AA221" s="210"/>
      <c r="AB221" s="210"/>
      <c r="AC221" s="210"/>
      <c r="AD221" s="210"/>
      <c r="AE221" s="210"/>
      <c r="AF221" s="210"/>
      <c r="AG221" s="210" t="s">
        <v>692</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5">
      <c r="A222" s="217"/>
      <c r="B222" s="218"/>
      <c r="C222" s="266" t="s">
        <v>2078</v>
      </c>
      <c r="D222" s="263"/>
      <c r="E222" s="263"/>
      <c r="F222" s="263"/>
      <c r="G222" s="263"/>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467</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2" x14ac:dyDescent="0.25">
      <c r="A223" s="217"/>
      <c r="B223" s="218"/>
      <c r="C223" s="265" t="s">
        <v>2110</v>
      </c>
      <c r="D223" s="257"/>
      <c r="E223" s="258">
        <v>10.5</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395</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5">
      <c r="A224" s="232">
        <v>62</v>
      </c>
      <c r="B224" s="233" t="s">
        <v>2111</v>
      </c>
      <c r="C224" s="250" t="s">
        <v>2112</v>
      </c>
      <c r="D224" s="234" t="s">
        <v>389</v>
      </c>
      <c r="E224" s="235">
        <v>57</v>
      </c>
      <c r="F224" s="236"/>
      <c r="G224" s="237">
        <f>ROUND(E224*F224,2)</f>
        <v>0</v>
      </c>
      <c r="H224" s="236"/>
      <c r="I224" s="237">
        <f>ROUND(E224*H224,2)</f>
        <v>0</v>
      </c>
      <c r="J224" s="236"/>
      <c r="K224" s="237">
        <f>ROUND(E224*J224,2)</f>
        <v>0</v>
      </c>
      <c r="L224" s="237">
        <v>12</v>
      </c>
      <c r="M224" s="237">
        <f>G224*(1+L224/100)</f>
        <v>0</v>
      </c>
      <c r="N224" s="235">
        <v>2.0999999999999999E-3</v>
      </c>
      <c r="O224" s="235">
        <f>ROUND(E224*N224,2)</f>
        <v>0.12</v>
      </c>
      <c r="P224" s="235">
        <v>0</v>
      </c>
      <c r="Q224" s="235">
        <f>ROUND(E224*P224,2)</f>
        <v>0</v>
      </c>
      <c r="R224" s="237" t="s">
        <v>915</v>
      </c>
      <c r="S224" s="237" t="s">
        <v>292</v>
      </c>
      <c r="T224" s="238" t="s">
        <v>439</v>
      </c>
      <c r="U224" s="220">
        <v>0.8</v>
      </c>
      <c r="V224" s="220">
        <f>ROUND(E224*U224,2)</f>
        <v>45.6</v>
      </c>
      <c r="W224" s="220"/>
      <c r="X224" s="220" t="s">
        <v>326</v>
      </c>
      <c r="Y224" s="220" t="s">
        <v>295</v>
      </c>
      <c r="Z224" s="210"/>
      <c r="AA224" s="210"/>
      <c r="AB224" s="210"/>
      <c r="AC224" s="210"/>
      <c r="AD224" s="210"/>
      <c r="AE224" s="210"/>
      <c r="AF224" s="210"/>
      <c r="AG224" s="210" t="s">
        <v>692</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5">
      <c r="A225" s="217"/>
      <c r="B225" s="218"/>
      <c r="C225" s="266" t="s">
        <v>2078</v>
      </c>
      <c r="D225" s="263"/>
      <c r="E225" s="263"/>
      <c r="F225" s="263"/>
      <c r="G225" s="263"/>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467</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5">
      <c r="A226" s="217"/>
      <c r="B226" s="218"/>
      <c r="C226" s="265" t="s">
        <v>2113</v>
      </c>
      <c r="D226" s="257"/>
      <c r="E226" s="258">
        <v>57</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395</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5">
      <c r="A227" s="232">
        <v>63</v>
      </c>
      <c r="B227" s="233" t="s">
        <v>2114</v>
      </c>
      <c r="C227" s="250" t="s">
        <v>2115</v>
      </c>
      <c r="D227" s="234" t="s">
        <v>389</v>
      </c>
      <c r="E227" s="235">
        <v>93.6</v>
      </c>
      <c r="F227" s="236"/>
      <c r="G227" s="237">
        <f>ROUND(E227*F227,2)</f>
        <v>0</v>
      </c>
      <c r="H227" s="236"/>
      <c r="I227" s="237">
        <f>ROUND(E227*H227,2)</f>
        <v>0</v>
      </c>
      <c r="J227" s="236"/>
      <c r="K227" s="237">
        <f>ROUND(E227*J227,2)</f>
        <v>0</v>
      </c>
      <c r="L227" s="237">
        <v>12</v>
      </c>
      <c r="M227" s="237">
        <f>G227*(1+L227/100)</f>
        <v>0</v>
      </c>
      <c r="N227" s="235">
        <v>2.5200000000000001E-3</v>
      </c>
      <c r="O227" s="235">
        <f>ROUND(E227*N227,2)</f>
        <v>0.24</v>
      </c>
      <c r="P227" s="235">
        <v>0</v>
      </c>
      <c r="Q227" s="235">
        <f>ROUND(E227*P227,2)</f>
        <v>0</v>
      </c>
      <c r="R227" s="237" t="s">
        <v>915</v>
      </c>
      <c r="S227" s="237" t="s">
        <v>292</v>
      </c>
      <c r="T227" s="238" t="s">
        <v>439</v>
      </c>
      <c r="U227" s="220">
        <v>0.8</v>
      </c>
      <c r="V227" s="220">
        <f>ROUND(E227*U227,2)</f>
        <v>74.88</v>
      </c>
      <c r="W227" s="220"/>
      <c r="X227" s="220" t="s">
        <v>326</v>
      </c>
      <c r="Y227" s="220" t="s">
        <v>295</v>
      </c>
      <c r="Z227" s="210"/>
      <c r="AA227" s="210"/>
      <c r="AB227" s="210"/>
      <c r="AC227" s="210"/>
      <c r="AD227" s="210"/>
      <c r="AE227" s="210"/>
      <c r="AF227" s="210"/>
      <c r="AG227" s="210" t="s">
        <v>692</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5">
      <c r="A228" s="217"/>
      <c r="B228" s="218"/>
      <c r="C228" s="266" t="s">
        <v>2078</v>
      </c>
      <c r="D228" s="263"/>
      <c r="E228" s="263"/>
      <c r="F228" s="263"/>
      <c r="G228" s="263"/>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467</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5">
      <c r="A229" s="217"/>
      <c r="B229" s="218"/>
      <c r="C229" s="252" t="s">
        <v>2079</v>
      </c>
      <c r="D229" s="241"/>
      <c r="E229" s="241"/>
      <c r="F229" s="241"/>
      <c r="G229" s="241"/>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298</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5">
      <c r="A230" s="217"/>
      <c r="B230" s="218"/>
      <c r="C230" s="265" t="s">
        <v>2116</v>
      </c>
      <c r="D230" s="257"/>
      <c r="E230" s="258">
        <v>93.6</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395</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5">
      <c r="A231" s="232">
        <v>64</v>
      </c>
      <c r="B231" s="233" t="s">
        <v>2117</v>
      </c>
      <c r="C231" s="250" t="s">
        <v>2118</v>
      </c>
      <c r="D231" s="234" t="s">
        <v>389</v>
      </c>
      <c r="E231" s="235">
        <v>27.4</v>
      </c>
      <c r="F231" s="236"/>
      <c r="G231" s="237">
        <f>ROUND(E231*F231,2)</f>
        <v>0</v>
      </c>
      <c r="H231" s="236"/>
      <c r="I231" s="237">
        <f>ROUND(E231*H231,2)</f>
        <v>0</v>
      </c>
      <c r="J231" s="236"/>
      <c r="K231" s="237">
        <f>ROUND(E231*J231,2)</f>
        <v>0</v>
      </c>
      <c r="L231" s="237">
        <v>12</v>
      </c>
      <c r="M231" s="237">
        <f>G231*(1+L231/100)</f>
        <v>0</v>
      </c>
      <c r="N231" s="235">
        <v>3.5699999999999998E-3</v>
      </c>
      <c r="O231" s="235">
        <f>ROUND(E231*N231,2)</f>
        <v>0.1</v>
      </c>
      <c r="P231" s="235">
        <v>0</v>
      </c>
      <c r="Q231" s="235">
        <f>ROUND(E231*P231,2)</f>
        <v>0</v>
      </c>
      <c r="R231" s="237" t="s">
        <v>915</v>
      </c>
      <c r="S231" s="237" t="s">
        <v>292</v>
      </c>
      <c r="T231" s="238" t="s">
        <v>439</v>
      </c>
      <c r="U231" s="220">
        <v>0.55000000000000004</v>
      </c>
      <c r="V231" s="220">
        <f>ROUND(E231*U231,2)</f>
        <v>15.07</v>
      </c>
      <c r="W231" s="220"/>
      <c r="X231" s="220" t="s">
        <v>326</v>
      </c>
      <c r="Y231" s="220" t="s">
        <v>295</v>
      </c>
      <c r="Z231" s="210"/>
      <c r="AA231" s="210"/>
      <c r="AB231" s="210"/>
      <c r="AC231" s="210"/>
      <c r="AD231" s="210"/>
      <c r="AE231" s="210"/>
      <c r="AF231" s="210"/>
      <c r="AG231" s="210" t="s">
        <v>692</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5">
      <c r="A232" s="217"/>
      <c r="B232" s="218"/>
      <c r="C232" s="266" t="s">
        <v>2078</v>
      </c>
      <c r="D232" s="263"/>
      <c r="E232" s="263"/>
      <c r="F232" s="263"/>
      <c r="G232" s="263"/>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467</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5">
      <c r="A233" s="217"/>
      <c r="B233" s="218"/>
      <c r="C233" s="265" t="s">
        <v>2119</v>
      </c>
      <c r="D233" s="257"/>
      <c r="E233" s="258">
        <v>27.4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5">
      <c r="A234" s="232">
        <v>65</v>
      </c>
      <c r="B234" s="233" t="s">
        <v>2120</v>
      </c>
      <c r="C234" s="250" t="s">
        <v>2121</v>
      </c>
      <c r="D234" s="234" t="s">
        <v>437</v>
      </c>
      <c r="E234" s="235">
        <v>15</v>
      </c>
      <c r="F234" s="236"/>
      <c r="G234" s="237">
        <f>ROUND(E234*F234,2)</f>
        <v>0</v>
      </c>
      <c r="H234" s="236"/>
      <c r="I234" s="237">
        <f>ROUND(E234*H234,2)</f>
        <v>0</v>
      </c>
      <c r="J234" s="236"/>
      <c r="K234" s="237">
        <f>ROUND(E234*J234,2)</f>
        <v>0</v>
      </c>
      <c r="L234" s="237">
        <v>12</v>
      </c>
      <c r="M234" s="237">
        <f>G234*(1+L234/100)</f>
        <v>0</v>
      </c>
      <c r="N234" s="235">
        <v>0</v>
      </c>
      <c r="O234" s="235">
        <f>ROUND(E234*N234,2)</f>
        <v>0</v>
      </c>
      <c r="P234" s="235">
        <v>0</v>
      </c>
      <c r="Q234" s="235">
        <f>ROUND(E234*P234,2)</f>
        <v>0</v>
      </c>
      <c r="R234" s="237" t="s">
        <v>915</v>
      </c>
      <c r="S234" s="237" t="s">
        <v>292</v>
      </c>
      <c r="T234" s="238" t="s">
        <v>439</v>
      </c>
      <c r="U234" s="220">
        <v>0.157</v>
      </c>
      <c r="V234" s="220">
        <f>ROUND(E234*U234,2)</f>
        <v>2.36</v>
      </c>
      <c r="W234" s="220"/>
      <c r="X234" s="220" t="s">
        <v>326</v>
      </c>
      <c r="Y234" s="220" t="s">
        <v>295</v>
      </c>
      <c r="Z234" s="210"/>
      <c r="AA234" s="210"/>
      <c r="AB234" s="210"/>
      <c r="AC234" s="210"/>
      <c r="AD234" s="210"/>
      <c r="AE234" s="210"/>
      <c r="AF234" s="210"/>
      <c r="AG234" s="210" t="s">
        <v>692</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2" x14ac:dyDescent="0.25">
      <c r="A235" s="217"/>
      <c r="B235" s="218"/>
      <c r="C235" s="266" t="s">
        <v>2122</v>
      </c>
      <c r="D235" s="263"/>
      <c r="E235" s="263"/>
      <c r="F235" s="263"/>
      <c r="G235" s="263"/>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467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5">
      <c r="A236" s="217"/>
      <c r="B236" s="218"/>
      <c r="C236" s="265" t="s">
        <v>2123</v>
      </c>
      <c r="D236" s="257"/>
      <c r="E236" s="258">
        <v>15</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395</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5">
      <c r="A237" s="232">
        <v>66</v>
      </c>
      <c r="B237" s="233" t="s">
        <v>2124</v>
      </c>
      <c r="C237" s="250" t="s">
        <v>2125</v>
      </c>
      <c r="D237" s="234" t="s">
        <v>437</v>
      </c>
      <c r="E237" s="235">
        <v>7</v>
      </c>
      <c r="F237" s="236"/>
      <c r="G237" s="237">
        <f>ROUND(E237*F237,2)</f>
        <v>0</v>
      </c>
      <c r="H237" s="236"/>
      <c r="I237" s="237">
        <f>ROUND(E237*H237,2)</f>
        <v>0</v>
      </c>
      <c r="J237" s="236"/>
      <c r="K237" s="237">
        <f>ROUND(E237*J237,2)</f>
        <v>0</v>
      </c>
      <c r="L237" s="237">
        <v>12</v>
      </c>
      <c r="M237" s="237">
        <f>G237*(1+L237/100)</f>
        <v>0</v>
      </c>
      <c r="N237" s="235">
        <v>0</v>
      </c>
      <c r="O237" s="235">
        <f>ROUND(E237*N237,2)</f>
        <v>0</v>
      </c>
      <c r="P237" s="235">
        <v>0</v>
      </c>
      <c r="Q237" s="235">
        <f>ROUND(E237*P237,2)</f>
        <v>0</v>
      </c>
      <c r="R237" s="237" t="s">
        <v>915</v>
      </c>
      <c r="S237" s="237" t="s">
        <v>292</v>
      </c>
      <c r="T237" s="238" t="s">
        <v>439</v>
      </c>
      <c r="U237" s="220">
        <v>0.21099999999999999</v>
      </c>
      <c r="V237" s="220">
        <f>ROUND(E237*U237,2)</f>
        <v>1.48</v>
      </c>
      <c r="W237" s="220"/>
      <c r="X237" s="220" t="s">
        <v>326</v>
      </c>
      <c r="Y237" s="220" t="s">
        <v>295</v>
      </c>
      <c r="Z237" s="210"/>
      <c r="AA237" s="210"/>
      <c r="AB237" s="210"/>
      <c r="AC237" s="210"/>
      <c r="AD237" s="210"/>
      <c r="AE237" s="210"/>
      <c r="AF237" s="210"/>
      <c r="AG237" s="210" t="s">
        <v>692</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5">
      <c r="A238" s="217"/>
      <c r="B238" s="218"/>
      <c r="C238" s="266" t="s">
        <v>2122</v>
      </c>
      <c r="D238" s="263"/>
      <c r="E238" s="263"/>
      <c r="F238" s="263"/>
      <c r="G238" s="263"/>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467</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2" x14ac:dyDescent="0.25">
      <c r="A239" s="217"/>
      <c r="B239" s="218"/>
      <c r="C239" s="265" t="s">
        <v>2126</v>
      </c>
      <c r="D239" s="257"/>
      <c r="E239" s="258">
        <v>7</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5">
      <c r="A240" s="232">
        <v>67</v>
      </c>
      <c r="B240" s="233" t="s">
        <v>2127</v>
      </c>
      <c r="C240" s="250" t="s">
        <v>2128</v>
      </c>
      <c r="D240" s="234" t="s">
        <v>437</v>
      </c>
      <c r="E240" s="235">
        <v>9</v>
      </c>
      <c r="F240" s="236"/>
      <c r="G240" s="237">
        <f>ROUND(E240*F240,2)</f>
        <v>0</v>
      </c>
      <c r="H240" s="236"/>
      <c r="I240" s="237">
        <f>ROUND(E240*H240,2)</f>
        <v>0</v>
      </c>
      <c r="J240" s="236"/>
      <c r="K240" s="237">
        <f>ROUND(E240*J240,2)</f>
        <v>0</v>
      </c>
      <c r="L240" s="237">
        <v>12</v>
      </c>
      <c r="M240" s="237">
        <f>G240*(1+L240/100)</f>
        <v>0</v>
      </c>
      <c r="N240" s="235">
        <v>0</v>
      </c>
      <c r="O240" s="235">
        <f>ROUND(E240*N240,2)</f>
        <v>0</v>
      </c>
      <c r="P240" s="235">
        <v>0</v>
      </c>
      <c r="Q240" s="235">
        <f>ROUND(E240*P240,2)</f>
        <v>0</v>
      </c>
      <c r="R240" s="237" t="s">
        <v>915</v>
      </c>
      <c r="S240" s="237" t="s">
        <v>292</v>
      </c>
      <c r="T240" s="238" t="s">
        <v>439</v>
      </c>
      <c r="U240" s="220">
        <v>0.25900000000000001</v>
      </c>
      <c r="V240" s="220">
        <f>ROUND(E240*U240,2)</f>
        <v>2.33</v>
      </c>
      <c r="W240" s="220"/>
      <c r="X240" s="220" t="s">
        <v>326</v>
      </c>
      <c r="Y240" s="220" t="s">
        <v>295</v>
      </c>
      <c r="Z240" s="210"/>
      <c r="AA240" s="210"/>
      <c r="AB240" s="210"/>
      <c r="AC240" s="210"/>
      <c r="AD240" s="210"/>
      <c r="AE240" s="210"/>
      <c r="AF240" s="210"/>
      <c r="AG240" s="210" t="s">
        <v>692</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5">
      <c r="A241" s="217"/>
      <c r="B241" s="218"/>
      <c r="C241" s="266" t="s">
        <v>2122</v>
      </c>
      <c r="D241" s="263"/>
      <c r="E241" s="263"/>
      <c r="F241" s="263"/>
      <c r="G241" s="263"/>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467</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5">
      <c r="A242" s="217"/>
      <c r="B242" s="218"/>
      <c r="C242" s="265" t="s">
        <v>2129</v>
      </c>
      <c r="D242" s="257"/>
      <c r="E242" s="258">
        <v>9</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395</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ht="20.399999999999999" outlineLevel="1" x14ac:dyDescent="0.25">
      <c r="A243" s="232">
        <v>68</v>
      </c>
      <c r="B243" s="233" t="s">
        <v>2130</v>
      </c>
      <c r="C243" s="250" t="s">
        <v>2131</v>
      </c>
      <c r="D243" s="234" t="s">
        <v>437</v>
      </c>
      <c r="E243" s="235">
        <v>11</v>
      </c>
      <c r="F243" s="236"/>
      <c r="G243" s="237">
        <f>ROUND(E243*F243,2)</f>
        <v>0</v>
      </c>
      <c r="H243" s="236"/>
      <c r="I243" s="237">
        <f>ROUND(E243*H243,2)</f>
        <v>0</v>
      </c>
      <c r="J243" s="236"/>
      <c r="K243" s="237">
        <f>ROUND(E243*J243,2)</f>
        <v>0</v>
      </c>
      <c r="L243" s="237">
        <v>12</v>
      </c>
      <c r="M243" s="237">
        <f>G243*(1+L243/100)</f>
        <v>0</v>
      </c>
      <c r="N243" s="235">
        <v>1.1800000000000001E-3</v>
      </c>
      <c r="O243" s="235">
        <f>ROUND(E243*N243,2)</f>
        <v>0.01</v>
      </c>
      <c r="P243" s="235">
        <v>0</v>
      </c>
      <c r="Q243" s="235">
        <f>ROUND(E243*P243,2)</f>
        <v>0</v>
      </c>
      <c r="R243" s="237" t="s">
        <v>915</v>
      </c>
      <c r="S243" s="237" t="s">
        <v>292</v>
      </c>
      <c r="T243" s="238" t="s">
        <v>439</v>
      </c>
      <c r="U243" s="220">
        <v>0.2</v>
      </c>
      <c r="V243" s="220">
        <f>ROUND(E243*U243,2)</f>
        <v>2.2000000000000002</v>
      </c>
      <c r="W243" s="220"/>
      <c r="X243" s="220" t="s">
        <v>326</v>
      </c>
      <c r="Y243" s="220" t="s">
        <v>295</v>
      </c>
      <c r="Z243" s="210"/>
      <c r="AA243" s="210"/>
      <c r="AB243" s="210"/>
      <c r="AC243" s="210"/>
      <c r="AD243" s="210"/>
      <c r="AE243" s="210"/>
      <c r="AF243" s="210"/>
      <c r="AG243" s="210" t="s">
        <v>692</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5">
      <c r="A244" s="217"/>
      <c r="B244" s="218"/>
      <c r="C244" s="251" t="s">
        <v>488</v>
      </c>
      <c r="D244" s="239"/>
      <c r="E244" s="239"/>
      <c r="F244" s="239"/>
      <c r="G244" s="239"/>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298</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5">
      <c r="A245" s="217"/>
      <c r="B245" s="218"/>
      <c r="C245" s="265" t="s">
        <v>2132</v>
      </c>
      <c r="D245" s="257"/>
      <c r="E245" s="258">
        <v>11</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395</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ht="20.399999999999999" outlineLevel="1" x14ac:dyDescent="0.25">
      <c r="A246" s="232">
        <v>69</v>
      </c>
      <c r="B246" s="233" t="s">
        <v>2133</v>
      </c>
      <c r="C246" s="250" t="s">
        <v>2134</v>
      </c>
      <c r="D246" s="234" t="s">
        <v>437</v>
      </c>
      <c r="E246" s="235">
        <v>23</v>
      </c>
      <c r="F246" s="236"/>
      <c r="G246" s="237">
        <f>ROUND(E246*F246,2)</f>
        <v>0</v>
      </c>
      <c r="H246" s="236"/>
      <c r="I246" s="237">
        <f>ROUND(E246*H246,2)</f>
        <v>0</v>
      </c>
      <c r="J246" s="236"/>
      <c r="K246" s="237">
        <f>ROUND(E246*J246,2)</f>
        <v>0</v>
      </c>
      <c r="L246" s="237">
        <v>12</v>
      </c>
      <c r="M246" s="237">
        <f>G246*(1+L246/100)</f>
        <v>0</v>
      </c>
      <c r="N246" s="235">
        <v>3.8000000000000002E-4</v>
      </c>
      <c r="O246" s="235">
        <f>ROUND(E246*N246,2)</f>
        <v>0.01</v>
      </c>
      <c r="P246" s="235">
        <v>0</v>
      </c>
      <c r="Q246" s="235">
        <f>ROUND(E246*P246,2)</f>
        <v>0</v>
      </c>
      <c r="R246" s="237" t="s">
        <v>915</v>
      </c>
      <c r="S246" s="237" t="s">
        <v>292</v>
      </c>
      <c r="T246" s="238" t="s">
        <v>439</v>
      </c>
      <c r="U246" s="220">
        <v>0.13300000000000001</v>
      </c>
      <c r="V246" s="220">
        <f>ROUND(E246*U246,2)</f>
        <v>3.06</v>
      </c>
      <c r="W246" s="220"/>
      <c r="X246" s="220" t="s">
        <v>326</v>
      </c>
      <c r="Y246" s="220" t="s">
        <v>295</v>
      </c>
      <c r="Z246" s="210"/>
      <c r="AA246" s="210"/>
      <c r="AB246" s="210"/>
      <c r="AC246" s="210"/>
      <c r="AD246" s="210"/>
      <c r="AE246" s="210"/>
      <c r="AF246" s="210"/>
      <c r="AG246" s="210" t="s">
        <v>692</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5">
      <c r="A247" s="217"/>
      <c r="B247" s="218"/>
      <c r="C247" s="251" t="s">
        <v>488</v>
      </c>
      <c r="D247" s="239"/>
      <c r="E247" s="239"/>
      <c r="F247" s="239"/>
      <c r="G247" s="239"/>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298</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5">
      <c r="A248" s="217"/>
      <c r="B248" s="218"/>
      <c r="C248" s="252" t="s">
        <v>2135</v>
      </c>
      <c r="D248" s="241"/>
      <c r="E248" s="241"/>
      <c r="F248" s="241"/>
      <c r="G248" s="241"/>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298</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2" x14ac:dyDescent="0.25">
      <c r="A249" s="217"/>
      <c r="B249" s="218"/>
      <c r="C249" s="265" t="s">
        <v>2136</v>
      </c>
      <c r="D249" s="257"/>
      <c r="E249" s="258">
        <v>23</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395</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5">
      <c r="A250" s="232">
        <v>70</v>
      </c>
      <c r="B250" s="233" t="s">
        <v>2137</v>
      </c>
      <c r="C250" s="250" t="s">
        <v>2138</v>
      </c>
      <c r="D250" s="234" t="s">
        <v>437</v>
      </c>
      <c r="E250" s="235">
        <v>3</v>
      </c>
      <c r="F250" s="236"/>
      <c r="G250" s="237">
        <f>ROUND(E250*F250,2)</f>
        <v>0</v>
      </c>
      <c r="H250" s="236"/>
      <c r="I250" s="237">
        <f>ROUND(E250*H250,2)</f>
        <v>0</v>
      </c>
      <c r="J250" s="236"/>
      <c r="K250" s="237">
        <f>ROUND(E250*J250,2)</f>
        <v>0</v>
      </c>
      <c r="L250" s="237">
        <v>12</v>
      </c>
      <c r="M250" s="237">
        <f>G250*(1+L250/100)</f>
        <v>0</v>
      </c>
      <c r="N250" s="235">
        <v>2.7E-4</v>
      </c>
      <c r="O250" s="235">
        <f>ROUND(E250*N250,2)</f>
        <v>0</v>
      </c>
      <c r="P250" s="235">
        <v>0</v>
      </c>
      <c r="Q250" s="235">
        <f>ROUND(E250*P250,2)</f>
        <v>0</v>
      </c>
      <c r="R250" s="237" t="s">
        <v>915</v>
      </c>
      <c r="S250" s="237" t="s">
        <v>292</v>
      </c>
      <c r="T250" s="238" t="s">
        <v>439</v>
      </c>
      <c r="U250" s="220">
        <v>0.33300000000000002</v>
      </c>
      <c r="V250" s="220">
        <f>ROUND(E250*U250,2)</f>
        <v>1</v>
      </c>
      <c r="W250" s="220"/>
      <c r="X250" s="220" t="s">
        <v>326</v>
      </c>
      <c r="Y250" s="220" t="s">
        <v>295</v>
      </c>
      <c r="Z250" s="210"/>
      <c r="AA250" s="210"/>
      <c r="AB250" s="210"/>
      <c r="AC250" s="210"/>
      <c r="AD250" s="210"/>
      <c r="AE250" s="210"/>
      <c r="AF250" s="210"/>
      <c r="AG250" s="210" t="s">
        <v>692</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5">
      <c r="A251" s="217"/>
      <c r="B251" s="218"/>
      <c r="C251" s="265" t="s">
        <v>2139</v>
      </c>
      <c r="D251" s="257"/>
      <c r="E251" s="258">
        <v>3</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5">
      <c r="A252" s="232">
        <v>71</v>
      </c>
      <c r="B252" s="233" t="s">
        <v>2140</v>
      </c>
      <c r="C252" s="250" t="s">
        <v>2141</v>
      </c>
      <c r="D252" s="234" t="s">
        <v>389</v>
      </c>
      <c r="E252" s="235">
        <v>278</v>
      </c>
      <c r="F252" s="236"/>
      <c r="G252" s="237">
        <f>ROUND(E252*F252,2)</f>
        <v>0</v>
      </c>
      <c r="H252" s="236"/>
      <c r="I252" s="237">
        <f>ROUND(E252*H252,2)</f>
        <v>0</v>
      </c>
      <c r="J252" s="236"/>
      <c r="K252" s="237">
        <f>ROUND(E252*J252,2)</f>
        <v>0</v>
      </c>
      <c r="L252" s="237">
        <v>12</v>
      </c>
      <c r="M252" s="237">
        <f>G252*(1+L252/100)</f>
        <v>0</v>
      </c>
      <c r="N252" s="235">
        <v>0</v>
      </c>
      <c r="O252" s="235">
        <f>ROUND(E252*N252,2)</f>
        <v>0</v>
      </c>
      <c r="P252" s="235">
        <v>0</v>
      </c>
      <c r="Q252" s="235">
        <f>ROUND(E252*P252,2)</f>
        <v>0</v>
      </c>
      <c r="R252" s="237" t="s">
        <v>915</v>
      </c>
      <c r="S252" s="237" t="s">
        <v>292</v>
      </c>
      <c r="T252" s="238" t="s">
        <v>439</v>
      </c>
      <c r="U252" s="220">
        <v>5.8999999999999997E-2</v>
      </c>
      <c r="V252" s="220">
        <f>ROUND(E252*U252,2)</f>
        <v>16.399999999999999</v>
      </c>
      <c r="W252" s="220"/>
      <c r="X252" s="220" t="s">
        <v>326</v>
      </c>
      <c r="Y252" s="220" t="s">
        <v>295</v>
      </c>
      <c r="Z252" s="210"/>
      <c r="AA252" s="210"/>
      <c r="AB252" s="210"/>
      <c r="AC252" s="210"/>
      <c r="AD252" s="210"/>
      <c r="AE252" s="210"/>
      <c r="AF252" s="210"/>
      <c r="AG252" s="210" t="s">
        <v>692</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5">
      <c r="A253" s="217"/>
      <c r="B253" s="218"/>
      <c r="C253" s="265" t="s">
        <v>2142</v>
      </c>
      <c r="D253" s="257"/>
      <c r="E253" s="258">
        <v>278</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5">
      <c r="A254" s="232">
        <v>72</v>
      </c>
      <c r="B254" s="233" t="s">
        <v>2143</v>
      </c>
      <c r="C254" s="250" t="s">
        <v>2144</v>
      </c>
      <c r="D254" s="234" t="s">
        <v>465</v>
      </c>
      <c r="E254" s="235">
        <v>0.68232000000000004</v>
      </c>
      <c r="F254" s="236"/>
      <c r="G254" s="237">
        <f>ROUND(E254*F254,2)</f>
        <v>0</v>
      </c>
      <c r="H254" s="236"/>
      <c r="I254" s="237">
        <f>ROUND(E254*H254,2)</f>
        <v>0</v>
      </c>
      <c r="J254" s="236"/>
      <c r="K254" s="237">
        <f>ROUND(E254*J254,2)</f>
        <v>0</v>
      </c>
      <c r="L254" s="237">
        <v>12</v>
      </c>
      <c r="M254" s="237">
        <f>G254*(1+L254/100)</f>
        <v>0</v>
      </c>
      <c r="N254" s="235">
        <v>0</v>
      </c>
      <c r="O254" s="235">
        <f>ROUND(E254*N254,2)</f>
        <v>0</v>
      </c>
      <c r="P254" s="235">
        <v>0</v>
      </c>
      <c r="Q254" s="235">
        <f>ROUND(E254*P254,2)</f>
        <v>0</v>
      </c>
      <c r="R254" s="237" t="s">
        <v>915</v>
      </c>
      <c r="S254" s="237" t="s">
        <v>292</v>
      </c>
      <c r="T254" s="238" t="s">
        <v>439</v>
      </c>
      <c r="U254" s="220">
        <v>1.47</v>
      </c>
      <c r="V254" s="220">
        <f>ROUND(E254*U254,2)</f>
        <v>1</v>
      </c>
      <c r="W254" s="220"/>
      <c r="X254" s="220" t="s">
        <v>326</v>
      </c>
      <c r="Y254" s="220" t="s">
        <v>295</v>
      </c>
      <c r="Z254" s="210"/>
      <c r="AA254" s="210"/>
      <c r="AB254" s="210"/>
      <c r="AC254" s="210"/>
      <c r="AD254" s="210"/>
      <c r="AE254" s="210"/>
      <c r="AF254" s="210"/>
      <c r="AG254" s="210" t="s">
        <v>692</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2" x14ac:dyDescent="0.25">
      <c r="A255" s="217"/>
      <c r="B255" s="218"/>
      <c r="C255" s="266" t="s">
        <v>2145</v>
      </c>
      <c r="D255" s="263"/>
      <c r="E255" s="263"/>
      <c r="F255" s="263"/>
      <c r="G255" s="263"/>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467</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x14ac:dyDescent="0.25">
      <c r="A256" s="225" t="s">
        <v>287</v>
      </c>
      <c r="B256" s="226" t="s">
        <v>201</v>
      </c>
      <c r="C256" s="249" t="s">
        <v>202</v>
      </c>
      <c r="D256" s="227"/>
      <c r="E256" s="228"/>
      <c r="F256" s="229"/>
      <c r="G256" s="229">
        <f>SUMIF(AG257:AG374,"&lt;&gt;NOR",G257:G374)</f>
        <v>0</v>
      </c>
      <c r="H256" s="229"/>
      <c r="I256" s="229">
        <f>SUM(I257:I374)</f>
        <v>0</v>
      </c>
      <c r="J256" s="229"/>
      <c r="K256" s="229">
        <f>SUM(K257:K374)</f>
        <v>0</v>
      </c>
      <c r="L256" s="229"/>
      <c r="M256" s="229">
        <f>SUM(M257:M374)</f>
        <v>0</v>
      </c>
      <c r="N256" s="228"/>
      <c r="O256" s="228">
        <f>SUM(O257:O374)</f>
        <v>0.33000000000000007</v>
      </c>
      <c r="P256" s="228"/>
      <c r="Q256" s="228">
        <f>SUM(Q257:Q374)</f>
        <v>0</v>
      </c>
      <c r="R256" s="229"/>
      <c r="S256" s="229"/>
      <c r="T256" s="230"/>
      <c r="U256" s="224"/>
      <c r="V256" s="224">
        <f>SUM(V257:V374)</f>
        <v>287.66999999999996</v>
      </c>
      <c r="W256" s="224"/>
      <c r="X256" s="224"/>
      <c r="Y256" s="224"/>
      <c r="AG256" t="s">
        <v>288</v>
      </c>
    </row>
    <row r="257" spans="1:60" ht="20.399999999999999" outlineLevel="1" x14ac:dyDescent="0.25">
      <c r="A257" s="232">
        <v>73</v>
      </c>
      <c r="B257" s="233" t="s">
        <v>2146</v>
      </c>
      <c r="C257" s="250" t="s">
        <v>2147</v>
      </c>
      <c r="D257" s="234" t="s">
        <v>437</v>
      </c>
      <c r="E257" s="235">
        <v>3</v>
      </c>
      <c r="F257" s="236"/>
      <c r="G257" s="237">
        <f>ROUND(E257*F257,2)</f>
        <v>0</v>
      </c>
      <c r="H257" s="236"/>
      <c r="I257" s="237">
        <f>ROUND(E257*H257,2)</f>
        <v>0</v>
      </c>
      <c r="J257" s="236"/>
      <c r="K257" s="237">
        <f>ROUND(E257*J257,2)</f>
        <v>0</v>
      </c>
      <c r="L257" s="237">
        <v>12</v>
      </c>
      <c r="M257" s="237">
        <f>G257*(1+L257/100)</f>
        <v>0</v>
      </c>
      <c r="N257" s="235">
        <v>1.4E-3</v>
      </c>
      <c r="O257" s="235">
        <f>ROUND(E257*N257,2)</f>
        <v>0</v>
      </c>
      <c r="P257" s="235">
        <v>0</v>
      </c>
      <c r="Q257" s="235">
        <f>ROUND(E257*P257,2)</f>
        <v>0</v>
      </c>
      <c r="R257" s="237" t="s">
        <v>606</v>
      </c>
      <c r="S257" s="237" t="s">
        <v>292</v>
      </c>
      <c r="T257" s="238" t="s">
        <v>439</v>
      </c>
      <c r="U257" s="220">
        <v>0</v>
      </c>
      <c r="V257" s="220">
        <f>ROUND(E257*U257,2)</f>
        <v>0</v>
      </c>
      <c r="W257" s="220"/>
      <c r="X257" s="220" t="s">
        <v>607</v>
      </c>
      <c r="Y257" s="220" t="s">
        <v>295</v>
      </c>
      <c r="Z257" s="210"/>
      <c r="AA257" s="210"/>
      <c r="AB257" s="210"/>
      <c r="AC257" s="210"/>
      <c r="AD257" s="210"/>
      <c r="AE257" s="210"/>
      <c r="AF257" s="210"/>
      <c r="AG257" s="210" t="s">
        <v>608</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2" x14ac:dyDescent="0.25">
      <c r="A258" s="217"/>
      <c r="B258" s="218"/>
      <c r="C258" s="251" t="s">
        <v>2148</v>
      </c>
      <c r="D258" s="239"/>
      <c r="E258" s="239"/>
      <c r="F258" s="239"/>
      <c r="G258" s="239"/>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298</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2" x14ac:dyDescent="0.25">
      <c r="A259" s="217"/>
      <c r="B259" s="218"/>
      <c r="C259" s="265" t="s">
        <v>2139</v>
      </c>
      <c r="D259" s="257"/>
      <c r="E259" s="258">
        <v>3</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395</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0.399999999999999" outlineLevel="1" x14ac:dyDescent="0.25">
      <c r="A260" s="232">
        <v>74</v>
      </c>
      <c r="B260" s="233" t="s">
        <v>2149</v>
      </c>
      <c r="C260" s="250" t="s">
        <v>2150</v>
      </c>
      <c r="D260" s="234" t="s">
        <v>437</v>
      </c>
      <c r="E260" s="235">
        <v>44</v>
      </c>
      <c r="F260" s="236"/>
      <c r="G260" s="237">
        <f>ROUND(E260*F260,2)</f>
        <v>0</v>
      </c>
      <c r="H260" s="236"/>
      <c r="I260" s="237">
        <f>ROUND(E260*H260,2)</f>
        <v>0</v>
      </c>
      <c r="J260" s="236"/>
      <c r="K260" s="237">
        <f>ROUND(E260*J260,2)</f>
        <v>0</v>
      </c>
      <c r="L260" s="237">
        <v>12</v>
      </c>
      <c r="M260" s="237">
        <f>G260*(1+L260/100)</f>
        <v>0</v>
      </c>
      <c r="N260" s="235">
        <v>2.0000000000000001E-4</v>
      </c>
      <c r="O260" s="235">
        <f>ROUND(E260*N260,2)</f>
        <v>0.01</v>
      </c>
      <c r="P260" s="235">
        <v>0</v>
      </c>
      <c r="Q260" s="235">
        <f>ROUND(E260*P260,2)</f>
        <v>0</v>
      </c>
      <c r="R260" s="237" t="s">
        <v>606</v>
      </c>
      <c r="S260" s="237" t="s">
        <v>292</v>
      </c>
      <c r="T260" s="238" t="s">
        <v>439</v>
      </c>
      <c r="U260" s="220">
        <v>0</v>
      </c>
      <c r="V260" s="220">
        <f>ROUND(E260*U260,2)</f>
        <v>0</v>
      </c>
      <c r="W260" s="220"/>
      <c r="X260" s="220" t="s">
        <v>607</v>
      </c>
      <c r="Y260" s="220" t="s">
        <v>295</v>
      </c>
      <c r="Z260" s="210"/>
      <c r="AA260" s="210"/>
      <c r="AB260" s="210"/>
      <c r="AC260" s="210"/>
      <c r="AD260" s="210"/>
      <c r="AE260" s="210"/>
      <c r="AF260" s="210"/>
      <c r="AG260" s="210" t="s">
        <v>608</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2" x14ac:dyDescent="0.25">
      <c r="A261" s="217"/>
      <c r="B261" s="218"/>
      <c r="C261" s="265" t="s">
        <v>2151</v>
      </c>
      <c r="D261" s="257"/>
      <c r="E261" s="258">
        <v>44</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30.6" outlineLevel="1" x14ac:dyDescent="0.25">
      <c r="A262" s="232">
        <v>75</v>
      </c>
      <c r="B262" s="233" t="s">
        <v>2152</v>
      </c>
      <c r="C262" s="250" t="s">
        <v>2153</v>
      </c>
      <c r="D262" s="234" t="s">
        <v>389</v>
      </c>
      <c r="E262" s="235">
        <v>151.58000000000001</v>
      </c>
      <c r="F262" s="236"/>
      <c r="G262" s="237">
        <f>ROUND(E262*F262,2)</f>
        <v>0</v>
      </c>
      <c r="H262" s="236"/>
      <c r="I262" s="237">
        <f>ROUND(E262*H262,2)</f>
        <v>0</v>
      </c>
      <c r="J262" s="236"/>
      <c r="K262" s="237">
        <f>ROUND(E262*J262,2)</f>
        <v>0</v>
      </c>
      <c r="L262" s="237">
        <v>12</v>
      </c>
      <c r="M262" s="237">
        <f>G262*(1+L262/100)</f>
        <v>0</v>
      </c>
      <c r="N262" s="235">
        <v>4.2000000000000002E-4</v>
      </c>
      <c r="O262" s="235">
        <f>ROUND(E262*N262,2)</f>
        <v>0.06</v>
      </c>
      <c r="P262" s="235">
        <v>0</v>
      </c>
      <c r="Q262" s="235">
        <f>ROUND(E262*P262,2)</f>
        <v>0</v>
      </c>
      <c r="R262" s="237" t="s">
        <v>606</v>
      </c>
      <c r="S262" s="237" t="s">
        <v>292</v>
      </c>
      <c r="T262" s="238" t="s">
        <v>439</v>
      </c>
      <c r="U262" s="220">
        <v>0</v>
      </c>
      <c r="V262" s="220">
        <f>ROUND(E262*U262,2)</f>
        <v>0</v>
      </c>
      <c r="W262" s="220"/>
      <c r="X262" s="220" t="s">
        <v>607</v>
      </c>
      <c r="Y262" s="220" t="s">
        <v>295</v>
      </c>
      <c r="Z262" s="210"/>
      <c r="AA262" s="210"/>
      <c r="AB262" s="210"/>
      <c r="AC262" s="210"/>
      <c r="AD262" s="210"/>
      <c r="AE262" s="210"/>
      <c r="AF262" s="210"/>
      <c r="AG262" s="210" t="s">
        <v>608</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5">
      <c r="A263" s="217"/>
      <c r="B263" s="218"/>
      <c r="C263" s="265" t="s">
        <v>2154</v>
      </c>
      <c r="D263" s="257"/>
      <c r="E263" s="258">
        <v>151.58000000000001</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395</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ht="30.6" outlineLevel="1" x14ac:dyDescent="0.25">
      <c r="A264" s="232">
        <v>76</v>
      </c>
      <c r="B264" s="233" t="s">
        <v>2155</v>
      </c>
      <c r="C264" s="250" t="s">
        <v>2156</v>
      </c>
      <c r="D264" s="234" t="s">
        <v>389</v>
      </c>
      <c r="E264" s="235">
        <v>22.33</v>
      </c>
      <c r="F264" s="236"/>
      <c r="G264" s="237">
        <f>ROUND(E264*F264,2)</f>
        <v>0</v>
      </c>
      <c r="H264" s="236"/>
      <c r="I264" s="237">
        <f>ROUND(E264*H264,2)</f>
        <v>0</v>
      </c>
      <c r="J264" s="236"/>
      <c r="K264" s="237">
        <f>ROUND(E264*J264,2)</f>
        <v>0</v>
      </c>
      <c r="L264" s="237">
        <v>12</v>
      </c>
      <c r="M264" s="237">
        <f>G264*(1+L264/100)</f>
        <v>0</v>
      </c>
      <c r="N264" s="235">
        <v>4.8000000000000001E-4</v>
      </c>
      <c r="O264" s="235">
        <f>ROUND(E264*N264,2)</f>
        <v>0.01</v>
      </c>
      <c r="P264" s="235">
        <v>0</v>
      </c>
      <c r="Q264" s="235">
        <f>ROUND(E264*P264,2)</f>
        <v>0</v>
      </c>
      <c r="R264" s="237" t="s">
        <v>606</v>
      </c>
      <c r="S264" s="237" t="s">
        <v>292</v>
      </c>
      <c r="T264" s="238" t="s">
        <v>439</v>
      </c>
      <c r="U264" s="220">
        <v>0</v>
      </c>
      <c r="V264" s="220">
        <f>ROUND(E264*U264,2)</f>
        <v>0</v>
      </c>
      <c r="W264" s="220"/>
      <c r="X264" s="220" t="s">
        <v>607</v>
      </c>
      <c r="Y264" s="220" t="s">
        <v>295</v>
      </c>
      <c r="Z264" s="210"/>
      <c r="AA264" s="210"/>
      <c r="AB264" s="210"/>
      <c r="AC264" s="210"/>
      <c r="AD264" s="210"/>
      <c r="AE264" s="210"/>
      <c r="AF264" s="210"/>
      <c r="AG264" s="210" t="s">
        <v>608</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2" x14ac:dyDescent="0.25">
      <c r="A265" s="217"/>
      <c r="B265" s="218"/>
      <c r="C265" s="265" t="s">
        <v>2157</v>
      </c>
      <c r="D265" s="257"/>
      <c r="E265" s="258">
        <v>22.33</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395</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ht="30.6" outlineLevel="1" x14ac:dyDescent="0.25">
      <c r="A266" s="232">
        <v>77</v>
      </c>
      <c r="B266" s="233" t="s">
        <v>2158</v>
      </c>
      <c r="C266" s="250" t="s">
        <v>2159</v>
      </c>
      <c r="D266" s="234" t="s">
        <v>389</v>
      </c>
      <c r="E266" s="235">
        <v>14.3</v>
      </c>
      <c r="F266" s="236"/>
      <c r="G266" s="237">
        <f>ROUND(E266*F266,2)</f>
        <v>0</v>
      </c>
      <c r="H266" s="236"/>
      <c r="I266" s="237">
        <f>ROUND(E266*H266,2)</f>
        <v>0</v>
      </c>
      <c r="J266" s="236"/>
      <c r="K266" s="237">
        <f>ROUND(E266*J266,2)</f>
        <v>0</v>
      </c>
      <c r="L266" s="237">
        <v>12</v>
      </c>
      <c r="M266" s="237">
        <f>G266*(1+L266/100)</f>
        <v>0</v>
      </c>
      <c r="N266" s="235">
        <v>7.2000000000000005E-4</v>
      </c>
      <c r="O266" s="235">
        <f>ROUND(E266*N266,2)</f>
        <v>0.01</v>
      </c>
      <c r="P266" s="235">
        <v>0</v>
      </c>
      <c r="Q266" s="235">
        <f>ROUND(E266*P266,2)</f>
        <v>0</v>
      </c>
      <c r="R266" s="237" t="s">
        <v>606</v>
      </c>
      <c r="S266" s="237" t="s">
        <v>292</v>
      </c>
      <c r="T266" s="238" t="s">
        <v>439</v>
      </c>
      <c r="U266" s="220">
        <v>0</v>
      </c>
      <c r="V266" s="220">
        <f>ROUND(E266*U266,2)</f>
        <v>0</v>
      </c>
      <c r="W266" s="220"/>
      <c r="X266" s="220" t="s">
        <v>607</v>
      </c>
      <c r="Y266" s="220" t="s">
        <v>295</v>
      </c>
      <c r="Z266" s="210"/>
      <c r="AA266" s="210"/>
      <c r="AB266" s="210"/>
      <c r="AC266" s="210"/>
      <c r="AD266" s="210"/>
      <c r="AE266" s="210"/>
      <c r="AF266" s="210"/>
      <c r="AG266" s="210" t="s">
        <v>608</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2" x14ac:dyDescent="0.25">
      <c r="A267" s="217"/>
      <c r="B267" s="218"/>
      <c r="C267" s="265" t="s">
        <v>2160</v>
      </c>
      <c r="D267" s="257"/>
      <c r="E267" s="258">
        <v>14.3</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395</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ht="20.399999999999999" outlineLevel="1" x14ac:dyDescent="0.25">
      <c r="A268" s="232">
        <v>78</v>
      </c>
      <c r="B268" s="233" t="s">
        <v>2161</v>
      </c>
      <c r="C268" s="250" t="s">
        <v>2162</v>
      </c>
      <c r="D268" s="234" t="s">
        <v>389</v>
      </c>
      <c r="E268" s="235">
        <v>86.6</v>
      </c>
      <c r="F268" s="236"/>
      <c r="G268" s="237">
        <f>ROUND(E268*F268,2)</f>
        <v>0</v>
      </c>
      <c r="H268" s="236"/>
      <c r="I268" s="237">
        <f>ROUND(E268*H268,2)</f>
        <v>0</v>
      </c>
      <c r="J268" s="236"/>
      <c r="K268" s="237">
        <f>ROUND(E268*J268,2)</f>
        <v>0</v>
      </c>
      <c r="L268" s="237">
        <v>12</v>
      </c>
      <c r="M268" s="237">
        <f>G268*(1+L268/100)</f>
        <v>0</v>
      </c>
      <c r="N268" s="235">
        <v>4.6000000000000001E-4</v>
      </c>
      <c r="O268" s="235">
        <f>ROUND(E268*N268,2)</f>
        <v>0.04</v>
      </c>
      <c r="P268" s="235">
        <v>0</v>
      </c>
      <c r="Q268" s="235">
        <f>ROUND(E268*P268,2)</f>
        <v>0</v>
      </c>
      <c r="R268" s="237" t="s">
        <v>915</v>
      </c>
      <c r="S268" s="237" t="s">
        <v>292</v>
      </c>
      <c r="T268" s="238" t="s">
        <v>439</v>
      </c>
      <c r="U268" s="220">
        <v>0.52200000000000002</v>
      </c>
      <c r="V268" s="220">
        <f>ROUND(E268*U268,2)</f>
        <v>45.21</v>
      </c>
      <c r="W268" s="220"/>
      <c r="X268" s="220" t="s">
        <v>326</v>
      </c>
      <c r="Y268" s="220" t="s">
        <v>295</v>
      </c>
      <c r="Z268" s="210"/>
      <c r="AA268" s="210"/>
      <c r="AB268" s="210"/>
      <c r="AC268" s="210"/>
      <c r="AD268" s="210"/>
      <c r="AE268" s="210"/>
      <c r="AF268" s="210"/>
      <c r="AG268" s="210" t="s">
        <v>692</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2" x14ac:dyDescent="0.25">
      <c r="A269" s="217"/>
      <c r="B269" s="218"/>
      <c r="C269" s="266" t="s">
        <v>2163</v>
      </c>
      <c r="D269" s="263"/>
      <c r="E269" s="263"/>
      <c r="F269" s="263"/>
      <c r="G269" s="263"/>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467</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5" t="s">
        <v>2164</v>
      </c>
      <c r="D270" s="257"/>
      <c r="E270" s="258">
        <v>86.6</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ht="20.399999999999999" outlineLevel="1" x14ac:dyDescent="0.25">
      <c r="A271" s="232">
        <v>79</v>
      </c>
      <c r="B271" s="233" t="s">
        <v>2165</v>
      </c>
      <c r="C271" s="250" t="s">
        <v>2166</v>
      </c>
      <c r="D271" s="234" t="s">
        <v>389</v>
      </c>
      <c r="E271" s="235">
        <v>51.2</v>
      </c>
      <c r="F271" s="236"/>
      <c r="G271" s="237">
        <f>ROUND(E271*F271,2)</f>
        <v>0</v>
      </c>
      <c r="H271" s="236"/>
      <c r="I271" s="237">
        <f>ROUND(E271*H271,2)</f>
        <v>0</v>
      </c>
      <c r="J271" s="236"/>
      <c r="K271" s="237">
        <f>ROUND(E271*J271,2)</f>
        <v>0</v>
      </c>
      <c r="L271" s="237">
        <v>12</v>
      </c>
      <c r="M271" s="237">
        <f>G271*(1+L271/100)</f>
        <v>0</v>
      </c>
      <c r="N271" s="235">
        <v>5.8E-4</v>
      </c>
      <c r="O271" s="235">
        <f>ROUND(E271*N271,2)</f>
        <v>0.03</v>
      </c>
      <c r="P271" s="235">
        <v>0</v>
      </c>
      <c r="Q271" s="235">
        <f>ROUND(E271*P271,2)</f>
        <v>0</v>
      </c>
      <c r="R271" s="237" t="s">
        <v>915</v>
      </c>
      <c r="S271" s="237" t="s">
        <v>292</v>
      </c>
      <c r="T271" s="238" t="s">
        <v>439</v>
      </c>
      <c r="U271" s="220">
        <v>0.6159</v>
      </c>
      <c r="V271" s="220">
        <f>ROUND(E271*U271,2)</f>
        <v>31.53</v>
      </c>
      <c r="W271" s="220"/>
      <c r="X271" s="220" t="s">
        <v>326</v>
      </c>
      <c r="Y271" s="220" t="s">
        <v>295</v>
      </c>
      <c r="Z271" s="210"/>
      <c r="AA271" s="210"/>
      <c r="AB271" s="210"/>
      <c r="AC271" s="210"/>
      <c r="AD271" s="210"/>
      <c r="AE271" s="210"/>
      <c r="AF271" s="210"/>
      <c r="AG271" s="210" t="s">
        <v>692</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5">
      <c r="A272" s="217"/>
      <c r="B272" s="218"/>
      <c r="C272" s="266" t="s">
        <v>2163</v>
      </c>
      <c r="D272" s="263"/>
      <c r="E272" s="263"/>
      <c r="F272" s="263"/>
      <c r="G272" s="263"/>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467</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5">
      <c r="A273" s="217"/>
      <c r="B273" s="218"/>
      <c r="C273" s="265" t="s">
        <v>2167</v>
      </c>
      <c r="D273" s="257"/>
      <c r="E273" s="258">
        <v>51.2</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ht="20.399999999999999" outlineLevel="1" x14ac:dyDescent="0.25">
      <c r="A274" s="232">
        <v>80</v>
      </c>
      <c r="B274" s="233" t="s">
        <v>2168</v>
      </c>
      <c r="C274" s="250" t="s">
        <v>2169</v>
      </c>
      <c r="D274" s="234" t="s">
        <v>389</v>
      </c>
      <c r="E274" s="235">
        <v>13</v>
      </c>
      <c r="F274" s="236"/>
      <c r="G274" s="237">
        <f>ROUND(E274*F274,2)</f>
        <v>0</v>
      </c>
      <c r="H274" s="236"/>
      <c r="I274" s="237">
        <f>ROUND(E274*H274,2)</f>
        <v>0</v>
      </c>
      <c r="J274" s="236"/>
      <c r="K274" s="237">
        <f>ROUND(E274*J274,2)</f>
        <v>0</v>
      </c>
      <c r="L274" s="237">
        <v>12</v>
      </c>
      <c r="M274" s="237">
        <f>G274*(1+L274/100)</f>
        <v>0</v>
      </c>
      <c r="N274" s="235">
        <v>7.3999999999999999E-4</v>
      </c>
      <c r="O274" s="235">
        <f>ROUND(E274*N274,2)</f>
        <v>0.01</v>
      </c>
      <c r="P274" s="235">
        <v>0</v>
      </c>
      <c r="Q274" s="235">
        <f>ROUND(E274*P274,2)</f>
        <v>0</v>
      </c>
      <c r="R274" s="237" t="s">
        <v>915</v>
      </c>
      <c r="S274" s="237" t="s">
        <v>292</v>
      </c>
      <c r="T274" s="238" t="s">
        <v>439</v>
      </c>
      <c r="U274" s="220">
        <v>0.68279999999999996</v>
      </c>
      <c r="V274" s="220">
        <f>ROUND(E274*U274,2)</f>
        <v>8.8800000000000008</v>
      </c>
      <c r="W274" s="220"/>
      <c r="X274" s="220" t="s">
        <v>326</v>
      </c>
      <c r="Y274" s="220" t="s">
        <v>295</v>
      </c>
      <c r="Z274" s="210"/>
      <c r="AA274" s="210"/>
      <c r="AB274" s="210"/>
      <c r="AC274" s="210"/>
      <c r="AD274" s="210"/>
      <c r="AE274" s="210"/>
      <c r="AF274" s="210"/>
      <c r="AG274" s="210" t="s">
        <v>692</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5">
      <c r="A275" s="217"/>
      <c r="B275" s="218"/>
      <c r="C275" s="266" t="s">
        <v>2163</v>
      </c>
      <c r="D275" s="263"/>
      <c r="E275" s="263"/>
      <c r="F275" s="263"/>
      <c r="G275" s="263"/>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467</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5">
      <c r="A276" s="217"/>
      <c r="B276" s="218"/>
      <c r="C276" s="265" t="s">
        <v>2170</v>
      </c>
      <c r="D276" s="257"/>
      <c r="E276" s="258">
        <v>13</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395</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ht="20.399999999999999" outlineLevel="1" x14ac:dyDescent="0.25">
      <c r="A277" s="232">
        <v>81</v>
      </c>
      <c r="B277" s="233" t="s">
        <v>2171</v>
      </c>
      <c r="C277" s="250" t="s">
        <v>2172</v>
      </c>
      <c r="D277" s="234" t="s">
        <v>389</v>
      </c>
      <c r="E277" s="235">
        <v>20.3</v>
      </c>
      <c r="F277" s="236"/>
      <c r="G277" s="237">
        <f>ROUND(E277*F277,2)</f>
        <v>0</v>
      </c>
      <c r="H277" s="236"/>
      <c r="I277" s="237">
        <f>ROUND(E277*H277,2)</f>
        <v>0</v>
      </c>
      <c r="J277" s="236"/>
      <c r="K277" s="237">
        <f>ROUND(E277*J277,2)</f>
        <v>0</v>
      </c>
      <c r="L277" s="237">
        <v>12</v>
      </c>
      <c r="M277" s="237">
        <f>G277*(1+L277/100)</f>
        <v>0</v>
      </c>
      <c r="N277" s="235">
        <v>1.1100000000000001E-3</v>
      </c>
      <c r="O277" s="235">
        <f>ROUND(E277*N277,2)</f>
        <v>0.02</v>
      </c>
      <c r="P277" s="235">
        <v>0</v>
      </c>
      <c r="Q277" s="235">
        <f>ROUND(E277*P277,2)</f>
        <v>0</v>
      </c>
      <c r="R277" s="237" t="s">
        <v>915</v>
      </c>
      <c r="S277" s="237" t="s">
        <v>292</v>
      </c>
      <c r="T277" s="238" t="s">
        <v>439</v>
      </c>
      <c r="U277" s="220">
        <v>0.75470000000000004</v>
      </c>
      <c r="V277" s="220">
        <f>ROUND(E277*U277,2)</f>
        <v>15.32</v>
      </c>
      <c r="W277" s="220"/>
      <c r="X277" s="220" t="s">
        <v>326</v>
      </c>
      <c r="Y277" s="220" t="s">
        <v>295</v>
      </c>
      <c r="Z277" s="210"/>
      <c r="AA277" s="210"/>
      <c r="AB277" s="210"/>
      <c r="AC277" s="210"/>
      <c r="AD277" s="210"/>
      <c r="AE277" s="210"/>
      <c r="AF277" s="210"/>
      <c r="AG277" s="210" t="s">
        <v>692</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66" t="s">
        <v>2163</v>
      </c>
      <c r="D278" s="263"/>
      <c r="E278" s="263"/>
      <c r="F278" s="263"/>
      <c r="G278" s="263"/>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467</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2" x14ac:dyDescent="0.25">
      <c r="A279" s="217"/>
      <c r="B279" s="218"/>
      <c r="C279" s="265" t="s">
        <v>2173</v>
      </c>
      <c r="D279" s="257"/>
      <c r="E279" s="258">
        <v>20.3</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395</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ht="20.399999999999999" outlineLevel="1" x14ac:dyDescent="0.25">
      <c r="A280" s="232">
        <v>82</v>
      </c>
      <c r="B280" s="233" t="s">
        <v>2174</v>
      </c>
      <c r="C280" s="250" t="s">
        <v>2175</v>
      </c>
      <c r="D280" s="234" t="s">
        <v>389</v>
      </c>
      <c r="E280" s="235">
        <v>108.3</v>
      </c>
      <c r="F280" s="236"/>
      <c r="G280" s="237">
        <f>ROUND(E280*F280,2)</f>
        <v>0</v>
      </c>
      <c r="H280" s="236"/>
      <c r="I280" s="237">
        <f>ROUND(E280*H280,2)</f>
        <v>0</v>
      </c>
      <c r="J280" s="236"/>
      <c r="K280" s="237">
        <f>ROUND(E280*J280,2)</f>
        <v>0</v>
      </c>
      <c r="L280" s="237">
        <v>12</v>
      </c>
      <c r="M280" s="237">
        <f>G280*(1+L280/100)</f>
        <v>0</v>
      </c>
      <c r="N280" s="235">
        <v>3.1E-4</v>
      </c>
      <c r="O280" s="235">
        <f>ROUND(E280*N280,2)</f>
        <v>0.03</v>
      </c>
      <c r="P280" s="235">
        <v>0</v>
      </c>
      <c r="Q280" s="235">
        <f>ROUND(E280*P280,2)</f>
        <v>0</v>
      </c>
      <c r="R280" s="237" t="s">
        <v>915</v>
      </c>
      <c r="S280" s="237" t="s">
        <v>439</v>
      </c>
      <c r="T280" s="238" t="s">
        <v>439</v>
      </c>
      <c r="U280" s="220">
        <v>0.26790000000000003</v>
      </c>
      <c r="V280" s="220">
        <f>ROUND(E280*U280,2)</f>
        <v>29.01</v>
      </c>
      <c r="W280" s="220"/>
      <c r="X280" s="220" t="s">
        <v>326</v>
      </c>
      <c r="Y280" s="220" t="s">
        <v>295</v>
      </c>
      <c r="Z280" s="210"/>
      <c r="AA280" s="210"/>
      <c r="AB280" s="210"/>
      <c r="AC280" s="210"/>
      <c r="AD280" s="210"/>
      <c r="AE280" s="210"/>
      <c r="AF280" s="210"/>
      <c r="AG280" s="210" t="s">
        <v>692</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66" t="s">
        <v>2163</v>
      </c>
      <c r="D281" s="263"/>
      <c r="E281" s="263"/>
      <c r="F281" s="263"/>
      <c r="G281" s="263"/>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467</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5">
      <c r="A282" s="217"/>
      <c r="B282" s="218"/>
      <c r="C282" s="265" t="s">
        <v>2176</v>
      </c>
      <c r="D282" s="257"/>
      <c r="E282" s="258">
        <v>108.3</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395</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ht="20.399999999999999" outlineLevel="1" x14ac:dyDescent="0.25">
      <c r="A283" s="232">
        <v>83</v>
      </c>
      <c r="B283" s="233" t="s">
        <v>2177</v>
      </c>
      <c r="C283" s="250" t="s">
        <v>2178</v>
      </c>
      <c r="D283" s="234" t="s">
        <v>389</v>
      </c>
      <c r="E283" s="235">
        <v>20.2</v>
      </c>
      <c r="F283" s="236"/>
      <c r="G283" s="237">
        <f>ROUND(E283*F283,2)</f>
        <v>0</v>
      </c>
      <c r="H283" s="236"/>
      <c r="I283" s="237">
        <f>ROUND(E283*H283,2)</f>
        <v>0</v>
      </c>
      <c r="J283" s="236"/>
      <c r="K283" s="237">
        <f>ROUND(E283*J283,2)</f>
        <v>0</v>
      </c>
      <c r="L283" s="237">
        <v>12</v>
      </c>
      <c r="M283" s="237">
        <f>G283*(1+L283/100)</f>
        <v>0</v>
      </c>
      <c r="N283" s="235">
        <v>6.6E-4</v>
      </c>
      <c r="O283" s="235">
        <f>ROUND(E283*N283,2)</f>
        <v>0.01</v>
      </c>
      <c r="P283" s="235">
        <v>0</v>
      </c>
      <c r="Q283" s="235">
        <f>ROUND(E283*P283,2)</f>
        <v>0</v>
      </c>
      <c r="R283" s="237" t="s">
        <v>915</v>
      </c>
      <c r="S283" s="237" t="s">
        <v>439</v>
      </c>
      <c r="T283" s="238" t="s">
        <v>439</v>
      </c>
      <c r="U283" s="220">
        <v>0.29730000000000001</v>
      </c>
      <c r="V283" s="220">
        <f>ROUND(E283*U283,2)</f>
        <v>6.01</v>
      </c>
      <c r="W283" s="220"/>
      <c r="X283" s="220" t="s">
        <v>326</v>
      </c>
      <c r="Y283" s="220" t="s">
        <v>295</v>
      </c>
      <c r="Z283" s="210"/>
      <c r="AA283" s="210"/>
      <c r="AB283" s="210"/>
      <c r="AC283" s="210"/>
      <c r="AD283" s="210"/>
      <c r="AE283" s="210"/>
      <c r="AF283" s="210"/>
      <c r="AG283" s="210" t="s">
        <v>692</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66" t="s">
        <v>2163</v>
      </c>
      <c r="D284" s="263"/>
      <c r="E284" s="263"/>
      <c r="F284" s="263"/>
      <c r="G284" s="263"/>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467</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5">
      <c r="A285" s="217"/>
      <c r="B285" s="218"/>
      <c r="C285" s="265" t="s">
        <v>2179</v>
      </c>
      <c r="D285" s="257"/>
      <c r="E285" s="258">
        <v>20.2</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395</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0.399999999999999" outlineLevel="1" x14ac:dyDescent="0.25">
      <c r="A286" s="232">
        <v>84</v>
      </c>
      <c r="B286" s="233" t="s">
        <v>2180</v>
      </c>
      <c r="C286" s="250" t="s">
        <v>2181</v>
      </c>
      <c r="D286" s="234" t="s">
        <v>389</v>
      </c>
      <c r="E286" s="235">
        <v>15.5</v>
      </c>
      <c r="F286" s="236"/>
      <c r="G286" s="237">
        <f>ROUND(E286*F286,2)</f>
        <v>0</v>
      </c>
      <c r="H286" s="236"/>
      <c r="I286" s="237">
        <f>ROUND(E286*H286,2)</f>
        <v>0</v>
      </c>
      <c r="J286" s="236"/>
      <c r="K286" s="237">
        <f>ROUND(E286*J286,2)</f>
        <v>0</v>
      </c>
      <c r="L286" s="237">
        <v>12</v>
      </c>
      <c r="M286" s="237">
        <f>G286*(1+L286/100)</f>
        <v>0</v>
      </c>
      <c r="N286" s="235">
        <v>8.4999999999999995E-4</v>
      </c>
      <c r="O286" s="235">
        <f>ROUND(E286*N286,2)</f>
        <v>0.01</v>
      </c>
      <c r="P286" s="235">
        <v>0</v>
      </c>
      <c r="Q286" s="235">
        <f>ROUND(E286*P286,2)</f>
        <v>0</v>
      </c>
      <c r="R286" s="237" t="s">
        <v>915</v>
      </c>
      <c r="S286" s="237" t="s">
        <v>439</v>
      </c>
      <c r="T286" s="238" t="s">
        <v>439</v>
      </c>
      <c r="U286" s="220">
        <v>0.33279999999999998</v>
      </c>
      <c r="V286" s="220">
        <f>ROUND(E286*U286,2)</f>
        <v>5.16</v>
      </c>
      <c r="W286" s="220"/>
      <c r="X286" s="220" t="s">
        <v>326</v>
      </c>
      <c r="Y286" s="220" t="s">
        <v>295</v>
      </c>
      <c r="Z286" s="210"/>
      <c r="AA286" s="210"/>
      <c r="AB286" s="210"/>
      <c r="AC286" s="210"/>
      <c r="AD286" s="210"/>
      <c r="AE286" s="210"/>
      <c r="AF286" s="210"/>
      <c r="AG286" s="210" t="s">
        <v>692</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5">
      <c r="A287" s="217"/>
      <c r="B287" s="218"/>
      <c r="C287" s="266" t="s">
        <v>2163</v>
      </c>
      <c r="D287" s="263"/>
      <c r="E287" s="263"/>
      <c r="F287" s="263"/>
      <c r="G287" s="263"/>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467</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5">
      <c r="A288" s="217"/>
      <c r="B288" s="218"/>
      <c r="C288" s="265" t="s">
        <v>2182</v>
      </c>
      <c r="D288" s="257"/>
      <c r="E288" s="258">
        <v>15.5</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395</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ht="20.399999999999999" outlineLevel="1" x14ac:dyDescent="0.25">
      <c r="A289" s="232">
        <v>85</v>
      </c>
      <c r="B289" s="233" t="s">
        <v>2183</v>
      </c>
      <c r="C289" s="250" t="s">
        <v>2184</v>
      </c>
      <c r="D289" s="234" t="s">
        <v>389</v>
      </c>
      <c r="E289" s="235">
        <v>20</v>
      </c>
      <c r="F289" s="236"/>
      <c r="G289" s="237">
        <f>ROUND(E289*F289,2)</f>
        <v>0</v>
      </c>
      <c r="H289" s="236"/>
      <c r="I289" s="237">
        <f>ROUND(E289*H289,2)</f>
        <v>0</v>
      </c>
      <c r="J289" s="236"/>
      <c r="K289" s="237">
        <f>ROUND(E289*J289,2)</f>
        <v>0</v>
      </c>
      <c r="L289" s="237">
        <v>12</v>
      </c>
      <c r="M289" s="237">
        <f>G289*(1+L289/100)</f>
        <v>0</v>
      </c>
      <c r="N289" s="235">
        <v>1.1000000000000001E-3</v>
      </c>
      <c r="O289" s="235">
        <f>ROUND(E289*N289,2)</f>
        <v>0.02</v>
      </c>
      <c r="P289" s="235">
        <v>0</v>
      </c>
      <c r="Q289" s="235">
        <f>ROUND(E289*P289,2)</f>
        <v>0</v>
      </c>
      <c r="R289" s="237" t="s">
        <v>915</v>
      </c>
      <c r="S289" s="237" t="s">
        <v>439</v>
      </c>
      <c r="T289" s="238" t="s">
        <v>439</v>
      </c>
      <c r="U289" s="220">
        <v>0.38469999999999999</v>
      </c>
      <c r="V289" s="220">
        <f>ROUND(E289*U289,2)</f>
        <v>7.69</v>
      </c>
      <c r="W289" s="220"/>
      <c r="X289" s="220" t="s">
        <v>326</v>
      </c>
      <c r="Y289" s="220" t="s">
        <v>295</v>
      </c>
      <c r="Z289" s="210"/>
      <c r="AA289" s="210"/>
      <c r="AB289" s="210"/>
      <c r="AC289" s="210"/>
      <c r="AD289" s="210"/>
      <c r="AE289" s="210"/>
      <c r="AF289" s="210"/>
      <c r="AG289" s="210" t="s">
        <v>692</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5">
      <c r="A290" s="217"/>
      <c r="B290" s="218"/>
      <c r="C290" s="266" t="s">
        <v>2163</v>
      </c>
      <c r="D290" s="263"/>
      <c r="E290" s="263"/>
      <c r="F290" s="263"/>
      <c r="G290" s="263"/>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467</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5">
      <c r="A291" s="217"/>
      <c r="B291" s="218"/>
      <c r="C291" s="265" t="s">
        <v>2185</v>
      </c>
      <c r="D291" s="257"/>
      <c r="E291" s="258">
        <v>20</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395</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ht="20.399999999999999" outlineLevel="1" x14ac:dyDescent="0.25">
      <c r="A292" s="232">
        <v>86</v>
      </c>
      <c r="B292" s="233" t="s">
        <v>2186</v>
      </c>
      <c r="C292" s="250" t="s">
        <v>2187</v>
      </c>
      <c r="D292" s="234" t="s">
        <v>389</v>
      </c>
      <c r="E292" s="235">
        <v>4</v>
      </c>
      <c r="F292" s="236"/>
      <c r="G292" s="237">
        <f>ROUND(E292*F292,2)</f>
        <v>0</v>
      </c>
      <c r="H292" s="236"/>
      <c r="I292" s="237">
        <f>ROUND(E292*H292,2)</f>
        <v>0</v>
      </c>
      <c r="J292" s="236"/>
      <c r="K292" s="237">
        <f>ROUND(E292*J292,2)</f>
        <v>0</v>
      </c>
      <c r="L292" s="237">
        <v>12</v>
      </c>
      <c r="M292" s="237">
        <f>G292*(1+L292/100)</f>
        <v>0</v>
      </c>
      <c r="N292" s="235">
        <v>1.39E-3</v>
      </c>
      <c r="O292" s="235">
        <f>ROUND(E292*N292,2)</f>
        <v>0.01</v>
      </c>
      <c r="P292" s="235">
        <v>0</v>
      </c>
      <c r="Q292" s="235">
        <f>ROUND(E292*P292,2)</f>
        <v>0</v>
      </c>
      <c r="R292" s="237" t="s">
        <v>915</v>
      </c>
      <c r="S292" s="237" t="s">
        <v>439</v>
      </c>
      <c r="T292" s="238" t="s">
        <v>439</v>
      </c>
      <c r="U292" s="220">
        <v>0.47670000000000001</v>
      </c>
      <c r="V292" s="220">
        <f>ROUND(E292*U292,2)</f>
        <v>1.91</v>
      </c>
      <c r="W292" s="220"/>
      <c r="X292" s="220" t="s">
        <v>326</v>
      </c>
      <c r="Y292" s="220" t="s">
        <v>295</v>
      </c>
      <c r="Z292" s="210"/>
      <c r="AA292" s="210"/>
      <c r="AB292" s="210"/>
      <c r="AC292" s="210"/>
      <c r="AD292" s="210"/>
      <c r="AE292" s="210"/>
      <c r="AF292" s="210"/>
      <c r="AG292" s="210" t="s">
        <v>692</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6" t="s">
        <v>2163</v>
      </c>
      <c r="D293" s="263"/>
      <c r="E293" s="263"/>
      <c r="F293" s="263"/>
      <c r="G293" s="263"/>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467</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2" x14ac:dyDescent="0.25">
      <c r="A294" s="217"/>
      <c r="B294" s="218"/>
      <c r="C294" s="265" t="s">
        <v>2188</v>
      </c>
      <c r="D294" s="257"/>
      <c r="E294" s="258">
        <v>4</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ht="20.399999999999999" outlineLevel="1" x14ac:dyDescent="0.25">
      <c r="A295" s="232">
        <v>87</v>
      </c>
      <c r="B295" s="233" t="s">
        <v>2189</v>
      </c>
      <c r="C295" s="250" t="s">
        <v>2190</v>
      </c>
      <c r="D295" s="234" t="s">
        <v>389</v>
      </c>
      <c r="E295" s="235">
        <v>108.3</v>
      </c>
      <c r="F295" s="236"/>
      <c r="G295" s="237">
        <f>ROUND(E295*F295,2)</f>
        <v>0</v>
      </c>
      <c r="H295" s="236"/>
      <c r="I295" s="237">
        <f>ROUND(E295*H295,2)</f>
        <v>0</v>
      </c>
      <c r="J295" s="236"/>
      <c r="K295" s="237">
        <f>ROUND(E295*J295,2)</f>
        <v>0</v>
      </c>
      <c r="L295" s="237">
        <v>12</v>
      </c>
      <c r="M295" s="237">
        <f>G295*(1+L295/100)</f>
        <v>0</v>
      </c>
      <c r="N295" s="235">
        <v>2.0000000000000002E-5</v>
      </c>
      <c r="O295" s="235">
        <f>ROUND(E295*N295,2)</f>
        <v>0</v>
      </c>
      <c r="P295" s="235">
        <v>0</v>
      </c>
      <c r="Q295" s="235">
        <f>ROUND(E295*P295,2)</f>
        <v>0</v>
      </c>
      <c r="R295" s="237" t="s">
        <v>915</v>
      </c>
      <c r="S295" s="237" t="s">
        <v>292</v>
      </c>
      <c r="T295" s="238" t="s">
        <v>439</v>
      </c>
      <c r="U295" s="220">
        <v>0.129</v>
      </c>
      <c r="V295" s="220">
        <f>ROUND(E295*U295,2)</f>
        <v>13.97</v>
      </c>
      <c r="W295" s="220"/>
      <c r="X295" s="220" t="s">
        <v>326</v>
      </c>
      <c r="Y295" s="220" t="s">
        <v>295</v>
      </c>
      <c r="Z295" s="210"/>
      <c r="AA295" s="210"/>
      <c r="AB295" s="210"/>
      <c r="AC295" s="210"/>
      <c r="AD295" s="210"/>
      <c r="AE295" s="210"/>
      <c r="AF295" s="210"/>
      <c r="AG295" s="210" t="s">
        <v>692</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5">
      <c r="A296" s="217"/>
      <c r="B296" s="218"/>
      <c r="C296" s="265" t="s">
        <v>2176</v>
      </c>
      <c r="D296" s="257"/>
      <c r="E296" s="258">
        <v>108.3</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395</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ht="20.399999999999999" outlineLevel="1" x14ac:dyDescent="0.25">
      <c r="A297" s="232">
        <v>88</v>
      </c>
      <c r="B297" s="233" t="s">
        <v>2191</v>
      </c>
      <c r="C297" s="250" t="s">
        <v>2192</v>
      </c>
      <c r="D297" s="234" t="s">
        <v>389</v>
      </c>
      <c r="E297" s="235">
        <v>20.2</v>
      </c>
      <c r="F297" s="236"/>
      <c r="G297" s="237">
        <f>ROUND(E297*F297,2)</f>
        <v>0</v>
      </c>
      <c r="H297" s="236"/>
      <c r="I297" s="237">
        <f>ROUND(E297*H297,2)</f>
        <v>0</v>
      </c>
      <c r="J297" s="236"/>
      <c r="K297" s="237">
        <f>ROUND(E297*J297,2)</f>
        <v>0</v>
      </c>
      <c r="L297" s="237">
        <v>12</v>
      </c>
      <c r="M297" s="237">
        <f>G297*(1+L297/100)</f>
        <v>0</v>
      </c>
      <c r="N297" s="235">
        <v>4.0000000000000003E-5</v>
      </c>
      <c r="O297" s="235">
        <f>ROUND(E297*N297,2)</f>
        <v>0</v>
      </c>
      <c r="P297" s="235">
        <v>0</v>
      </c>
      <c r="Q297" s="235">
        <f>ROUND(E297*P297,2)</f>
        <v>0</v>
      </c>
      <c r="R297" s="237" t="s">
        <v>915</v>
      </c>
      <c r="S297" s="237" t="s">
        <v>292</v>
      </c>
      <c r="T297" s="238" t="s">
        <v>439</v>
      </c>
      <c r="U297" s="220">
        <v>0.129</v>
      </c>
      <c r="V297" s="220">
        <f>ROUND(E297*U297,2)</f>
        <v>2.61</v>
      </c>
      <c r="W297" s="220"/>
      <c r="X297" s="220" t="s">
        <v>326</v>
      </c>
      <c r="Y297" s="220" t="s">
        <v>295</v>
      </c>
      <c r="Z297" s="210"/>
      <c r="AA297" s="210"/>
      <c r="AB297" s="210"/>
      <c r="AC297" s="210"/>
      <c r="AD297" s="210"/>
      <c r="AE297" s="210"/>
      <c r="AF297" s="210"/>
      <c r="AG297" s="210" t="s">
        <v>692</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5">
      <c r="A298" s="217"/>
      <c r="B298" s="218"/>
      <c r="C298" s="265" t="s">
        <v>2179</v>
      </c>
      <c r="D298" s="257"/>
      <c r="E298" s="258">
        <v>20.2</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395</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ht="20.399999999999999" outlineLevel="1" x14ac:dyDescent="0.25">
      <c r="A299" s="232">
        <v>89</v>
      </c>
      <c r="B299" s="233" t="s">
        <v>2193</v>
      </c>
      <c r="C299" s="250" t="s">
        <v>2194</v>
      </c>
      <c r="D299" s="234" t="s">
        <v>389</v>
      </c>
      <c r="E299" s="235">
        <v>15.5</v>
      </c>
      <c r="F299" s="236"/>
      <c r="G299" s="237">
        <f>ROUND(E299*F299,2)</f>
        <v>0</v>
      </c>
      <c r="H299" s="236"/>
      <c r="I299" s="237">
        <f>ROUND(E299*H299,2)</f>
        <v>0</v>
      </c>
      <c r="J299" s="236"/>
      <c r="K299" s="237">
        <f>ROUND(E299*J299,2)</f>
        <v>0</v>
      </c>
      <c r="L299" s="237">
        <v>12</v>
      </c>
      <c r="M299" s="237">
        <f>G299*(1+L299/100)</f>
        <v>0</v>
      </c>
      <c r="N299" s="235">
        <v>5.0000000000000002E-5</v>
      </c>
      <c r="O299" s="235">
        <f>ROUND(E299*N299,2)</f>
        <v>0</v>
      </c>
      <c r="P299" s="235">
        <v>0</v>
      </c>
      <c r="Q299" s="235">
        <f>ROUND(E299*P299,2)</f>
        <v>0</v>
      </c>
      <c r="R299" s="237" t="s">
        <v>915</v>
      </c>
      <c r="S299" s="237" t="s">
        <v>292</v>
      </c>
      <c r="T299" s="238" t="s">
        <v>439</v>
      </c>
      <c r="U299" s="220">
        <v>0.14199999999999999</v>
      </c>
      <c r="V299" s="220">
        <f>ROUND(E299*U299,2)</f>
        <v>2.2000000000000002</v>
      </c>
      <c r="W299" s="220"/>
      <c r="X299" s="220" t="s">
        <v>326</v>
      </c>
      <c r="Y299" s="220" t="s">
        <v>295</v>
      </c>
      <c r="Z299" s="210"/>
      <c r="AA299" s="210"/>
      <c r="AB299" s="210"/>
      <c r="AC299" s="210"/>
      <c r="AD299" s="210"/>
      <c r="AE299" s="210"/>
      <c r="AF299" s="210"/>
      <c r="AG299" s="210" t="s">
        <v>692</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2" x14ac:dyDescent="0.25">
      <c r="A300" s="217"/>
      <c r="B300" s="218"/>
      <c r="C300" s="265" t="s">
        <v>2182</v>
      </c>
      <c r="D300" s="257"/>
      <c r="E300" s="258">
        <v>15.5</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395</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ht="20.399999999999999" outlineLevel="1" x14ac:dyDescent="0.25">
      <c r="A301" s="232">
        <v>90</v>
      </c>
      <c r="B301" s="233" t="s">
        <v>2195</v>
      </c>
      <c r="C301" s="250" t="s">
        <v>2196</v>
      </c>
      <c r="D301" s="234" t="s">
        <v>389</v>
      </c>
      <c r="E301" s="235">
        <v>20</v>
      </c>
      <c r="F301" s="236"/>
      <c r="G301" s="237">
        <f>ROUND(E301*F301,2)</f>
        <v>0</v>
      </c>
      <c r="H301" s="236"/>
      <c r="I301" s="237">
        <f>ROUND(E301*H301,2)</f>
        <v>0</v>
      </c>
      <c r="J301" s="236"/>
      <c r="K301" s="237">
        <f>ROUND(E301*J301,2)</f>
        <v>0</v>
      </c>
      <c r="L301" s="237">
        <v>12</v>
      </c>
      <c r="M301" s="237">
        <f>G301*(1+L301/100)</f>
        <v>0</v>
      </c>
      <c r="N301" s="235">
        <v>1.2E-4</v>
      </c>
      <c r="O301" s="235">
        <f>ROUND(E301*N301,2)</f>
        <v>0</v>
      </c>
      <c r="P301" s="235">
        <v>0</v>
      </c>
      <c r="Q301" s="235">
        <f>ROUND(E301*P301,2)</f>
        <v>0</v>
      </c>
      <c r="R301" s="237" t="s">
        <v>915</v>
      </c>
      <c r="S301" s="237" t="s">
        <v>292</v>
      </c>
      <c r="T301" s="238" t="s">
        <v>439</v>
      </c>
      <c r="U301" s="220">
        <v>0.17</v>
      </c>
      <c r="V301" s="220">
        <f>ROUND(E301*U301,2)</f>
        <v>3.4</v>
      </c>
      <c r="W301" s="220"/>
      <c r="X301" s="220" t="s">
        <v>326</v>
      </c>
      <c r="Y301" s="220" t="s">
        <v>295</v>
      </c>
      <c r="Z301" s="210"/>
      <c r="AA301" s="210"/>
      <c r="AB301" s="210"/>
      <c r="AC301" s="210"/>
      <c r="AD301" s="210"/>
      <c r="AE301" s="210"/>
      <c r="AF301" s="210"/>
      <c r="AG301" s="210" t="s">
        <v>692</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2" x14ac:dyDescent="0.25">
      <c r="A302" s="217"/>
      <c r="B302" s="218"/>
      <c r="C302" s="265" t="s">
        <v>2185</v>
      </c>
      <c r="D302" s="257"/>
      <c r="E302" s="258">
        <v>20</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395</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ht="20.399999999999999" outlineLevel="1" x14ac:dyDescent="0.25">
      <c r="A303" s="232">
        <v>91</v>
      </c>
      <c r="B303" s="233" t="s">
        <v>2197</v>
      </c>
      <c r="C303" s="250" t="s">
        <v>2198</v>
      </c>
      <c r="D303" s="234" t="s">
        <v>389</v>
      </c>
      <c r="E303" s="235">
        <v>4</v>
      </c>
      <c r="F303" s="236"/>
      <c r="G303" s="237">
        <f>ROUND(E303*F303,2)</f>
        <v>0</v>
      </c>
      <c r="H303" s="236"/>
      <c r="I303" s="237">
        <f>ROUND(E303*H303,2)</f>
        <v>0</v>
      </c>
      <c r="J303" s="236"/>
      <c r="K303" s="237">
        <f>ROUND(E303*J303,2)</f>
        <v>0</v>
      </c>
      <c r="L303" s="237">
        <v>12</v>
      </c>
      <c r="M303" s="237">
        <f>G303*(1+L303/100)</f>
        <v>0</v>
      </c>
      <c r="N303" s="235">
        <v>1.2999999999999999E-4</v>
      </c>
      <c r="O303" s="235">
        <f>ROUND(E303*N303,2)</f>
        <v>0</v>
      </c>
      <c r="P303" s="235">
        <v>0</v>
      </c>
      <c r="Q303" s="235">
        <f>ROUND(E303*P303,2)</f>
        <v>0</v>
      </c>
      <c r="R303" s="237" t="s">
        <v>915</v>
      </c>
      <c r="S303" s="237" t="s">
        <v>292</v>
      </c>
      <c r="T303" s="238" t="s">
        <v>439</v>
      </c>
      <c r="U303" s="220">
        <v>0.185</v>
      </c>
      <c r="V303" s="220">
        <f>ROUND(E303*U303,2)</f>
        <v>0.74</v>
      </c>
      <c r="W303" s="220"/>
      <c r="X303" s="220" t="s">
        <v>326</v>
      </c>
      <c r="Y303" s="220" t="s">
        <v>295</v>
      </c>
      <c r="Z303" s="210"/>
      <c r="AA303" s="210"/>
      <c r="AB303" s="210"/>
      <c r="AC303" s="210"/>
      <c r="AD303" s="210"/>
      <c r="AE303" s="210"/>
      <c r="AF303" s="210"/>
      <c r="AG303" s="210" t="s">
        <v>692</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2" x14ac:dyDescent="0.25">
      <c r="A304" s="217"/>
      <c r="B304" s="218"/>
      <c r="C304" s="265" t="s">
        <v>2188</v>
      </c>
      <c r="D304" s="257"/>
      <c r="E304" s="258">
        <v>4</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395</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5">
      <c r="A305" s="232">
        <v>92</v>
      </c>
      <c r="B305" s="233" t="s">
        <v>2199</v>
      </c>
      <c r="C305" s="250" t="s">
        <v>2200</v>
      </c>
      <c r="D305" s="234" t="s">
        <v>389</v>
      </c>
      <c r="E305" s="235">
        <v>171.1</v>
      </c>
      <c r="F305" s="236"/>
      <c r="G305" s="237">
        <f>ROUND(E305*F305,2)</f>
        <v>0</v>
      </c>
      <c r="H305" s="236"/>
      <c r="I305" s="237">
        <f>ROUND(E305*H305,2)</f>
        <v>0</v>
      </c>
      <c r="J305" s="236"/>
      <c r="K305" s="237">
        <f>ROUND(E305*J305,2)</f>
        <v>0</v>
      </c>
      <c r="L305" s="237">
        <v>12</v>
      </c>
      <c r="M305" s="237">
        <f>G305*(1+L305/100)</f>
        <v>0</v>
      </c>
      <c r="N305" s="235">
        <v>0</v>
      </c>
      <c r="O305" s="235">
        <f>ROUND(E305*N305,2)</f>
        <v>0</v>
      </c>
      <c r="P305" s="235">
        <v>0</v>
      </c>
      <c r="Q305" s="235">
        <f>ROUND(E305*P305,2)</f>
        <v>0</v>
      </c>
      <c r="R305" s="237" t="s">
        <v>915</v>
      </c>
      <c r="S305" s="237" t="s">
        <v>292</v>
      </c>
      <c r="T305" s="238" t="s">
        <v>439</v>
      </c>
      <c r="U305" s="220">
        <v>0.114</v>
      </c>
      <c r="V305" s="220">
        <f>ROUND(E305*U305,2)</f>
        <v>19.510000000000002</v>
      </c>
      <c r="W305" s="220"/>
      <c r="X305" s="220" t="s">
        <v>326</v>
      </c>
      <c r="Y305" s="220" t="s">
        <v>295</v>
      </c>
      <c r="Z305" s="210"/>
      <c r="AA305" s="210"/>
      <c r="AB305" s="210"/>
      <c r="AC305" s="210"/>
      <c r="AD305" s="210"/>
      <c r="AE305" s="210"/>
      <c r="AF305" s="210"/>
      <c r="AG305" s="210" t="s">
        <v>692</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5">
      <c r="A306" s="217"/>
      <c r="B306" s="218"/>
      <c r="C306" s="265" t="s">
        <v>2201</v>
      </c>
      <c r="D306" s="257"/>
      <c r="E306" s="258">
        <v>171.1</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395</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20.399999999999999" outlineLevel="1" x14ac:dyDescent="0.25">
      <c r="A307" s="232">
        <v>93</v>
      </c>
      <c r="B307" s="233" t="s">
        <v>2202</v>
      </c>
      <c r="C307" s="250" t="s">
        <v>2203</v>
      </c>
      <c r="D307" s="234" t="s">
        <v>2204</v>
      </c>
      <c r="E307" s="235">
        <v>1</v>
      </c>
      <c r="F307" s="236"/>
      <c r="G307" s="237">
        <f>ROUND(E307*F307,2)</f>
        <v>0</v>
      </c>
      <c r="H307" s="236"/>
      <c r="I307" s="237">
        <f>ROUND(E307*H307,2)</f>
        <v>0</v>
      </c>
      <c r="J307" s="236"/>
      <c r="K307" s="237">
        <f>ROUND(E307*J307,2)</f>
        <v>0</v>
      </c>
      <c r="L307" s="237">
        <v>12</v>
      </c>
      <c r="M307" s="237">
        <f>G307*(1+L307/100)</f>
        <v>0</v>
      </c>
      <c r="N307" s="235">
        <v>7.0400000000000003E-3</v>
      </c>
      <c r="O307" s="235">
        <f>ROUND(E307*N307,2)</f>
        <v>0.01</v>
      </c>
      <c r="P307" s="235">
        <v>0</v>
      </c>
      <c r="Q307" s="235">
        <f>ROUND(E307*P307,2)</f>
        <v>0</v>
      </c>
      <c r="R307" s="237" t="s">
        <v>915</v>
      </c>
      <c r="S307" s="237" t="s">
        <v>292</v>
      </c>
      <c r="T307" s="238" t="s">
        <v>439</v>
      </c>
      <c r="U307" s="220">
        <v>1.7629999999999999</v>
      </c>
      <c r="V307" s="220">
        <f>ROUND(E307*U307,2)</f>
        <v>1.76</v>
      </c>
      <c r="W307" s="220"/>
      <c r="X307" s="220" t="s">
        <v>326</v>
      </c>
      <c r="Y307" s="220" t="s">
        <v>295</v>
      </c>
      <c r="Z307" s="210"/>
      <c r="AA307" s="210"/>
      <c r="AB307" s="210"/>
      <c r="AC307" s="210"/>
      <c r="AD307" s="210"/>
      <c r="AE307" s="210"/>
      <c r="AF307" s="210"/>
      <c r="AG307" s="210" t="s">
        <v>692</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5">
      <c r="A308" s="217"/>
      <c r="B308" s="218"/>
      <c r="C308" s="265" t="s">
        <v>2205</v>
      </c>
      <c r="D308" s="257"/>
      <c r="E308" s="258">
        <v>1</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395</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5">
      <c r="A309" s="232">
        <v>94</v>
      </c>
      <c r="B309" s="233" t="s">
        <v>2206</v>
      </c>
      <c r="C309" s="250" t="s">
        <v>2207</v>
      </c>
      <c r="D309" s="234" t="s">
        <v>437</v>
      </c>
      <c r="E309" s="235">
        <v>44</v>
      </c>
      <c r="F309" s="236"/>
      <c r="G309" s="237">
        <f>ROUND(E309*F309,2)</f>
        <v>0</v>
      </c>
      <c r="H309" s="236"/>
      <c r="I309" s="237">
        <f>ROUND(E309*H309,2)</f>
        <v>0</v>
      </c>
      <c r="J309" s="236"/>
      <c r="K309" s="237">
        <f>ROUND(E309*J309,2)</f>
        <v>0</v>
      </c>
      <c r="L309" s="237">
        <v>12</v>
      </c>
      <c r="M309" s="237">
        <f>G309*(1+L309/100)</f>
        <v>0</v>
      </c>
      <c r="N309" s="235">
        <v>0</v>
      </c>
      <c r="O309" s="235">
        <f>ROUND(E309*N309,2)</f>
        <v>0</v>
      </c>
      <c r="P309" s="235">
        <v>0</v>
      </c>
      <c r="Q309" s="235">
        <f>ROUND(E309*P309,2)</f>
        <v>0</v>
      </c>
      <c r="R309" s="237" t="s">
        <v>915</v>
      </c>
      <c r="S309" s="237" t="s">
        <v>292</v>
      </c>
      <c r="T309" s="238" t="s">
        <v>439</v>
      </c>
      <c r="U309" s="220">
        <v>0.42499999999999999</v>
      </c>
      <c r="V309" s="220">
        <f>ROUND(E309*U309,2)</f>
        <v>18.7</v>
      </c>
      <c r="W309" s="220"/>
      <c r="X309" s="220" t="s">
        <v>326</v>
      </c>
      <c r="Y309" s="220" t="s">
        <v>295</v>
      </c>
      <c r="Z309" s="210"/>
      <c r="AA309" s="210"/>
      <c r="AB309" s="210"/>
      <c r="AC309" s="210"/>
      <c r="AD309" s="210"/>
      <c r="AE309" s="210"/>
      <c r="AF309" s="210"/>
      <c r="AG309" s="210" t="s">
        <v>692</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5">
      <c r="A310" s="217"/>
      <c r="B310" s="218"/>
      <c r="C310" s="265" t="s">
        <v>2208</v>
      </c>
      <c r="D310" s="257"/>
      <c r="E310" s="258">
        <v>44</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395</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5">
      <c r="A311" s="232">
        <v>95</v>
      </c>
      <c r="B311" s="233" t="s">
        <v>2209</v>
      </c>
      <c r="C311" s="250" t="s">
        <v>2210</v>
      </c>
      <c r="D311" s="234" t="s">
        <v>437</v>
      </c>
      <c r="E311" s="235">
        <v>10</v>
      </c>
      <c r="F311" s="236"/>
      <c r="G311" s="237">
        <f>ROUND(E311*F311,2)</f>
        <v>0</v>
      </c>
      <c r="H311" s="236"/>
      <c r="I311" s="237">
        <f>ROUND(E311*H311,2)</f>
        <v>0</v>
      </c>
      <c r="J311" s="236"/>
      <c r="K311" s="237">
        <f>ROUND(E311*J311,2)</f>
        <v>0</v>
      </c>
      <c r="L311" s="237">
        <v>12</v>
      </c>
      <c r="M311" s="237">
        <f>G311*(1+L311/100)</f>
        <v>0</v>
      </c>
      <c r="N311" s="235">
        <v>0</v>
      </c>
      <c r="O311" s="235">
        <f>ROUND(E311*N311,2)</f>
        <v>0</v>
      </c>
      <c r="P311" s="235">
        <v>0</v>
      </c>
      <c r="Q311" s="235">
        <f>ROUND(E311*P311,2)</f>
        <v>0</v>
      </c>
      <c r="R311" s="237" t="s">
        <v>915</v>
      </c>
      <c r="S311" s="237" t="s">
        <v>292</v>
      </c>
      <c r="T311" s="238" t="s">
        <v>439</v>
      </c>
      <c r="U311" s="220">
        <v>0.42499999999999999</v>
      </c>
      <c r="V311" s="220">
        <f>ROUND(E311*U311,2)</f>
        <v>4.25</v>
      </c>
      <c r="W311" s="220"/>
      <c r="X311" s="220" t="s">
        <v>326</v>
      </c>
      <c r="Y311" s="220" t="s">
        <v>295</v>
      </c>
      <c r="Z311" s="210"/>
      <c r="AA311" s="210"/>
      <c r="AB311" s="210"/>
      <c r="AC311" s="210"/>
      <c r="AD311" s="210"/>
      <c r="AE311" s="210"/>
      <c r="AF311" s="210"/>
      <c r="AG311" s="210" t="s">
        <v>692</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2" x14ac:dyDescent="0.25">
      <c r="A312" s="217"/>
      <c r="B312" s="218"/>
      <c r="C312" s="265" t="s">
        <v>2211</v>
      </c>
      <c r="D312" s="257"/>
      <c r="E312" s="258">
        <v>10</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395</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5">
      <c r="A313" s="242">
        <v>96</v>
      </c>
      <c r="B313" s="243" t="s">
        <v>2212</v>
      </c>
      <c r="C313" s="253" t="s">
        <v>2213</v>
      </c>
      <c r="D313" s="244" t="s">
        <v>437</v>
      </c>
      <c r="E313" s="245">
        <v>4</v>
      </c>
      <c r="F313" s="246"/>
      <c r="G313" s="247">
        <f>ROUND(E313*F313,2)</f>
        <v>0</v>
      </c>
      <c r="H313" s="246"/>
      <c r="I313" s="247">
        <f>ROUND(E313*H313,2)</f>
        <v>0</v>
      </c>
      <c r="J313" s="246"/>
      <c r="K313" s="247">
        <f>ROUND(E313*J313,2)</f>
        <v>0</v>
      </c>
      <c r="L313" s="247">
        <v>12</v>
      </c>
      <c r="M313" s="247">
        <f>G313*(1+L313/100)</f>
        <v>0</v>
      </c>
      <c r="N313" s="245">
        <v>0</v>
      </c>
      <c r="O313" s="245">
        <f>ROUND(E313*N313,2)</f>
        <v>0</v>
      </c>
      <c r="P313" s="245">
        <v>0</v>
      </c>
      <c r="Q313" s="245">
        <f>ROUND(E313*P313,2)</f>
        <v>0</v>
      </c>
      <c r="R313" s="247" t="s">
        <v>915</v>
      </c>
      <c r="S313" s="247" t="s">
        <v>292</v>
      </c>
      <c r="T313" s="248" t="s">
        <v>439</v>
      </c>
      <c r="U313" s="220">
        <v>0.42499999999999999</v>
      </c>
      <c r="V313" s="220">
        <f>ROUND(E313*U313,2)</f>
        <v>1.7</v>
      </c>
      <c r="W313" s="220"/>
      <c r="X313" s="220" t="s">
        <v>326</v>
      </c>
      <c r="Y313" s="220" t="s">
        <v>295</v>
      </c>
      <c r="Z313" s="210"/>
      <c r="AA313" s="210"/>
      <c r="AB313" s="210"/>
      <c r="AC313" s="210"/>
      <c r="AD313" s="210"/>
      <c r="AE313" s="210"/>
      <c r="AF313" s="210"/>
      <c r="AG313" s="210" t="s">
        <v>692</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5">
      <c r="A314" s="232">
        <v>97</v>
      </c>
      <c r="B314" s="233" t="s">
        <v>2214</v>
      </c>
      <c r="C314" s="250" t="s">
        <v>2215</v>
      </c>
      <c r="D314" s="234" t="s">
        <v>437</v>
      </c>
      <c r="E314" s="235">
        <v>2</v>
      </c>
      <c r="F314" s="236"/>
      <c r="G314" s="237">
        <f>ROUND(E314*F314,2)</f>
        <v>0</v>
      </c>
      <c r="H314" s="236"/>
      <c r="I314" s="237">
        <f>ROUND(E314*H314,2)</f>
        <v>0</v>
      </c>
      <c r="J314" s="236"/>
      <c r="K314" s="237">
        <f>ROUND(E314*J314,2)</f>
        <v>0</v>
      </c>
      <c r="L314" s="237">
        <v>12</v>
      </c>
      <c r="M314" s="237">
        <f>G314*(1+L314/100)</f>
        <v>0</v>
      </c>
      <c r="N314" s="235">
        <v>1.2E-4</v>
      </c>
      <c r="O314" s="235">
        <f>ROUND(E314*N314,2)</f>
        <v>0</v>
      </c>
      <c r="P314" s="235">
        <v>0</v>
      </c>
      <c r="Q314" s="235">
        <f>ROUND(E314*P314,2)</f>
        <v>0</v>
      </c>
      <c r="R314" s="237" t="s">
        <v>915</v>
      </c>
      <c r="S314" s="237" t="s">
        <v>292</v>
      </c>
      <c r="T314" s="238" t="s">
        <v>439</v>
      </c>
      <c r="U314" s="220">
        <v>0.18554999999999999</v>
      </c>
      <c r="V314" s="220">
        <f>ROUND(E314*U314,2)</f>
        <v>0.37</v>
      </c>
      <c r="W314" s="220"/>
      <c r="X314" s="220" t="s">
        <v>326</v>
      </c>
      <c r="Y314" s="220" t="s">
        <v>295</v>
      </c>
      <c r="Z314" s="210"/>
      <c r="AA314" s="210"/>
      <c r="AB314" s="210"/>
      <c r="AC314" s="210"/>
      <c r="AD314" s="210"/>
      <c r="AE314" s="210"/>
      <c r="AF314" s="210"/>
      <c r="AG314" s="210" t="s">
        <v>692</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5">
      <c r="A315" s="217"/>
      <c r="B315" s="218"/>
      <c r="C315" s="265" t="s">
        <v>2216</v>
      </c>
      <c r="D315" s="257"/>
      <c r="E315" s="258">
        <v>2</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395</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5">
      <c r="A316" s="232">
        <v>98</v>
      </c>
      <c r="B316" s="233" t="s">
        <v>2217</v>
      </c>
      <c r="C316" s="250" t="s">
        <v>2218</v>
      </c>
      <c r="D316" s="234" t="s">
        <v>437</v>
      </c>
      <c r="E316" s="235">
        <v>1</v>
      </c>
      <c r="F316" s="236"/>
      <c r="G316" s="237">
        <f>ROUND(E316*F316,2)</f>
        <v>0</v>
      </c>
      <c r="H316" s="236"/>
      <c r="I316" s="237">
        <f>ROUND(E316*H316,2)</f>
        <v>0</v>
      </c>
      <c r="J316" s="236"/>
      <c r="K316" s="237">
        <f>ROUND(E316*J316,2)</f>
        <v>0</v>
      </c>
      <c r="L316" s="237">
        <v>12</v>
      </c>
      <c r="M316" s="237">
        <f>G316*(1+L316/100)</f>
        <v>0</v>
      </c>
      <c r="N316" s="235">
        <v>2.3000000000000001E-4</v>
      </c>
      <c r="O316" s="235">
        <f>ROUND(E316*N316,2)</f>
        <v>0</v>
      </c>
      <c r="P316" s="235">
        <v>0</v>
      </c>
      <c r="Q316" s="235">
        <f>ROUND(E316*P316,2)</f>
        <v>0</v>
      </c>
      <c r="R316" s="237" t="s">
        <v>915</v>
      </c>
      <c r="S316" s="237" t="s">
        <v>292</v>
      </c>
      <c r="T316" s="238" t="s">
        <v>439</v>
      </c>
      <c r="U316" s="220">
        <v>0.24107000000000001</v>
      </c>
      <c r="V316" s="220">
        <f>ROUND(E316*U316,2)</f>
        <v>0.24</v>
      </c>
      <c r="W316" s="220"/>
      <c r="X316" s="220" t="s">
        <v>326</v>
      </c>
      <c r="Y316" s="220" t="s">
        <v>295</v>
      </c>
      <c r="Z316" s="210"/>
      <c r="AA316" s="210"/>
      <c r="AB316" s="210"/>
      <c r="AC316" s="210"/>
      <c r="AD316" s="210"/>
      <c r="AE316" s="210"/>
      <c r="AF316" s="210"/>
      <c r="AG316" s="210" t="s">
        <v>692</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2" x14ac:dyDescent="0.25">
      <c r="A317" s="217"/>
      <c r="B317" s="218"/>
      <c r="C317" s="265" t="s">
        <v>2219</v>
      </c>
      <c r="D317" s="257"/>
      <c r="E317" s="258">
        <v>1</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395</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ht="20.399999999999999" outlineLevel="1" x14ac:dyDescent="0.25">
      <c r="A318" s="232">
        <v>99</v>
      </c>
      <c r="B318" s="233" t="s">
        <v>2220</v>
      </c>
      <c r="C318" s="250" t="s">
        <v>2221</v>
      </c>
      <c r="D318" s="234" t="s">
        <v>437</v>
      </c>
      <c r="E318" s="235">
        <v>3</v>
      </c>
      <c r="F318" s="236"/>
      <c r="G318" s="237">
        <f>ROUND(E318*F318,2)</f>
        <v>0</v>
      </c>
      <c r="H318" s="236"/>
      <c r="I318" s="237">
        <f>ROUND(E318*H318,2)</f>
        <v>0</v>
      </c>
      <c r="J318" s="236"/>
      <c r="K318" s="237">
        <f>ROUND(E318*J318,2)</f>
        <v>0</v>
      </c>
      <c r="L318" s="237">
        <v>12</v>
      </c>
      <c r="M318" s="237">
        <f>G318*(1+L318/100)</f>
        <v>0</v>
      </c>
      <c r="N318" s="235">
        <v>1.7000000000000001E-4</v>
      </c>
      <c r="O318" s="235">
        <f>ROUND(E318*N318,2)</f>
        <v>0</v>
      </c>
      <c r="P318" s="235">
        <v>0</v>
      </c>
      <c r="Q318" s="235">
        <f>ROUND(E318*P318,2)</f>
        <v>0</v>
      </c>
      <c r="R318" s="237" t="s">
        <v>915</v>
      </c>
      <c r="S318" s="237" t="s">
        <v>292</v>
      </c>
      <c r="T318" s="238" t="s">
        <v>439</v>
      </c>
      <c r="U318" s="220">
        <v>0.18554999999999999</v>
      </c>
      <c r="V318" s="220">
        <f>ROUND(E318*U318,2)</f>
        <v>0.56000000000000005</v>
      </c>
      <c r="W318" s="220"/>
      <c r="X318" s="220" t="s">
        <v>326</v>
      </c>
      <c r="Y318" s="220" t="s">
        <v>295</v>
      </c>
      <c r="Z318" s="210"/>
      <c r="AA318" s="210"/>
      <c r="AB318" s="210"/>
      <c r="AC318" s="210"/>
      <c r="AD318" s="210"/>
      <c r="AE318" s="210"/>
      <c r="AF318" s="210"/>
      <c r="AG318" s="210" t="s">
        <v>692</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2" x14ac:dyDescent="0.25">
      <c r="A319" s="217"/>
      <c r="B319" s="218"/>
      <c r="C319" s="265" t="s">
        <v>2139</v>
      </c>
      <c r="D319" s="257"/>
      <c r="E319" s="258">
        <v>3</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395</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ht="20.399999999999999" outlineLevel="1" x14ac:dyDescent="0.25">
      <c r="A320" s="232">
        <v>100</v>
      </c>
      <c r="B320" s="233" t="s">
        <v>2222</v>
      </c>
      <c r="C320" s="250" t="s">
        <v>2223</v>
      </c>
      <c r="D320" s="234" t="s">
        <v>437</v>
      </c>
      <c r="E320" s="235">
        <v>2</v>
      </c>
      <c r="F320" s="236"/>
      <c r="G320" s="237">
        <f>ROUND(E320*F320,2)</f>
        <v>0</v>
      </c>
      <c r="H320" s="236"/>
      <c r="I320" s="237">
        <f>ROUND(E320*H320,2)</f>
        <v>0</v>
      </c>
      <c r="J320" s="236"/>
      <c r="K320" s="237">
        <f>ROUND(E320*J320,2)</f>
        <v>0</v>
      </c>
      <c r="L320" s="237">
        <v>12</v>
      </c>
      <c r="M320" s="237">
        <f>G320*(1+L320/100)</f>
        <v>0</v>
      </c>
      <c r="N320" s="235">
        <v>4.2000000000000002E-4</v>
      </c>
      <c r="O320" s="235">
        <f>ROUND(E320*N320,2)</f>
        <v>0</v>
      </c>
      <c r="P320" s="235">
        <v>0</v>
      </c>
      <c r="Q320" s="235">
        <f>ROUND(E320*P320,2)</f>
        <v>0</v>
      </c>
      <c r="R320" s="237" t="s">
        <v>915</v>
      </c>
      <c r="S320" s="237" t="s">
        <v>292</v>
      </c>
      <c r="T320" s="238" t="s">
        <v>439</v>
      </c>
      <c r="U320" s="220">
        <v>0.27782000000000001</v>
      </c>
      <c r="V320" s="220">
        <f>ROUND(E320*U320,2)</f>
        <v>0.56000000000000005</v>
      </c>
      <c r="W320" s="220"/>
      <c r="X320" s="220" t="s">
        <v>326</v>
      </c>
      <c r="Y320" s="220" t="s">
        <v>295</v>
      </c>
      <c r="Z320" s="210"/>
      <c r="AA320" s="210"/>
      <c r="AB320" s="210"/>
      <c r="AC320" s="210"/>
      <c r="AD320" s="210"/>
      <c r="AE320" s="210"/>
      <c r="AF320" s="210"/>
      <c r="AG320" s="210" t="s">
        <v>692</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5">
      <c r="A321" s="217"/>
      <c r="B321" s="218"/>
      <c r="C321" s="265" t="s">
        <v>2216</v>
      </c>
      <c r="D321" s="257"/>
      <c r="E321" s="258">
        <v>2</v>
      </c>
      <c r="F321" s="220"/>
      <c r="G321" s="220"/>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395</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5">
      <c r="A322" s="232">
        <v>101</v>
      </c>
      <c r="B322" s="233" t="s">
        <v>2224</v>
      </c>
      <c r="C322" s="250" t="s">
        <v>2225</v>
      </c>
      <c r="D322" s="234" t="s">
        <v>437</v>
      </c>
      <c r="E322" s="235">
        <v>16</v>
      </c>
      <c r="F322" s="236"/>
      <c r="G322" s="237">
        <f>ROUND(E322*F322,2)</f>
        <v>0</v>
      </c>
      <c r="H322" s="236"/>
      <c r="I322" s="237">
        <f>ROUND(E322*H322,2)</f>
        <v>0</v>
      </c>
      <c r="J322" s="236"/>
      <c r="K322" s="237">
        <f>ROUND(E322*J322,2)</f>
        <v>0</v>
      </c>
      <c r="L322" s="237">
        <v>12</v>
      </c>
      <c r="M322" s="237">
        <f>G322*(1+L322/100)</f>
        <v>0</v>
      </c>
      <c r="N322" s="235">
        <v>1.2999999999999999E-4</v>
      </c>
      <c r="O322" s="235">
        <f>ROUND(E322*N322,2)</f>
        <v>0</v>
      </c>
      <c r="P322" s="235">
        <v>0</v>
      </c>
      <c r="Q322" s="235">
        <f>ROUND(E322*P322,2)</f>
        <v>0</v>
      </c>
      <c r="R322" s="237" t="s">
        <v>915</v>
      </c>
      <c r="S322" s="237" t="s">
        <v>292</v>
      </c>
      <c r="T322" s="238" t="s">
        <v>439</v>
      </c>
      <c r="U322" s="220">
        <v>0.18554999999999999</v>
      </c>
      <c r="V322" s="220">
        <f>ROUND(E322*U322,2)</f>
        <v>2.97</v>
      </c>
      <c r="W322" s="220"/>
      <c r="X322" s="220" t="s">
        <v>326</v>
      </c>
      <c r="Y322" s="220" t="s">
        <v>295</v>
      </c>
      <c r="Z322" s="210"/>
      <c r="AA322" s="210"/>
      <c r="AB322" s="210"/>
      <c r="AC322" s="210"/>
      <c r="AD322" s="210"/>
      <c r="AE322" s="210"/>
      <c r="AF322" s="210"/>
      <c r="AG322" s="210" t="s">
        <v>692</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5">
      <c r="A323" s="217"/>
      <c r="B323" s="218"/>
      <c r="C323" s="265" t="s">
        <v>2226</v>
      </c>
      <c r="D323" s="257"/>
      <c r="E323" s="258">
        <v>16</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395</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5">
      <c r="A324" s="232">
        <v>102</v>
      </c>
      <c r="B324" s="233" t="s">
        <v>2227</v>
      </c>
      <c r="C324" s="250" t="s">
        <v>2228</v>
      </c>
      <c r="D324" s="234" t="s">
        <v>437</v>
      </c>
      <c r="E324" s="235">
        <v>8</v>
      </c>
      <c r="F324" s="236"/>
      <c r="G324" s="237">
        <f>ROUND(E324*F324,2)</f>
        <v>0</v>
      </c>
      <c r="H324" s="236"/>
      <c r="I324" s="237">
        <f>ROUND(E324*H324,2)</f>
        <v>0</v>
      </c>
      <c r="J324" s="236"/>
      <c r="K324" s="237">
        <f>ROUND(E324*J324,2)</f>
        <v>0</v>
      </c>
      <c r="L324" s="237">
        <v>12</v>
      </c>
      <c r="M324" s="237">
        <f>G324*(1+L324/100)</f>
        <v>0</v>
      </c>
      <c r="N324" s="235">
        <v>2.4000000000000001E-4</v>
      </c>
      <c r="O324" s="235">
        <f>ROUND(E324*N324,2)</f>
        <v>0</v>
      </c>
      <c r="P324" s="235">
        <v>0</v>
      </c>
      <c r="Q324" s="235">
        <f>ROUND(E324*P324,2)</f>
        <v>0</v>
      </c>
      <c r="R324" s="237" t="s">
        <v>915</v>
      </c>
      <c r="S324" s="237" t="s">
        <v>292</v>
      </c>
      <c r="T324" s="238" t="s">
        <v>439</v>
      </c>
      <c r="U324" s="220">
        <v>0.20269000000000001</v>
      </c>
      <c r="V324" s="220">
        <f>ROUND(E324*U324,2)</f>
        <v>1.62</v>
      </c>
      <c r="W324" s="220"/>
      <c r="X324" s="220" t="s">
        <v>326</v>
      </c>
      <c r="Y324" s="220" t="s">
        <v>295</v>
      </c>
      <c r="Z324" s="210"/>
      <c r="AA324" s="210"/>
      <c r="AB324" s="210"/>
      <c r="AC324" s="210"/>
      <c r="AD324" s="210"/>
      <c r="AE324" s="210"/>
      <c r="AF324" s="210"/>
      <c r="AG324" s="210" t="s">
        <v>692</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5">
      <c r="A325" s="217"/>
      <c r="B325" s="218"/>
      <c r="C325" s="265" t="s">
        <v>2229</v>
      </c>
      <c r="D325" s="257"/>
      <c r="E325" s="258">
        <v>8</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395</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5">
      <c r="A326" s="232">
        <v>103</v>
      </c>
      <c r="B326" s="233" t="s">
        <v>2230</v>
      </c>
      <c r="C326" s="250" t="s">
        <v>2231</v>
      </c>
      <c r="D326" s="234" t="s">
        <v>437</v>
      </c>
      <c r="E326" s="235">
        <v>2</v>
      </c>
      <c r="F326" s="236"/>
      <c r="G326" s="237">
        <f>ROUND(E326*F326,2)</f>
        <v>0</v>
      </c>
      <c r="H326" s="236"/>
      <c r="I326" s="237">
        <f>ROUND(E326*H326,2)</f>
        <v>0</v>
      </c>
      <c r="J326" s="236"/>
      <c r="K326" s="237">
        <f>ROUND(E326*J326,2)</f>
        <v>0</v>
      </c>
      <c r="L326" s="237">
        <v>12</v>
      </c>
      <c r="M326" s="237">
        <f>G326*(1+L326/100)</f>
        <v>0</v>
      </c>
      <c r="N326" s="235">
        <v>6.4000000000000005E-4</v>
      </c>
      <c r="O326" s="235">
        <f>ROUND(E326*N326,2)</f>
        <v>0</v>
      </c>
      <c r="P326" s="235">
        <v>0</v>
      </c>
      <c r="Q326" s="235">
        <f>ROUND(E326*P326,2)</f>
        <v>0</v>
      </c>
      <c r="R326" s="237" t="s">
        <v>915</v>
      </c>
      <c r="S326" s="237" t="s">
        <v>292</v>
      </c>
      <c r="T326" s="238" t="s">
        <v>439</v>
      </c>
      <c r="U326" s="220">
        <v>0.35375000000000001</v>
      </c>
      <c r="V326" s="220">
        <f>ROUND(E326*U326,2)</f>
        <v>0.71</v>
      </c>
      <c r="W326" s="220"/>
      <c r="X326" s="220" t="s">
        <v>326</v>
      </c>
      <c r="Y326" s="220" t="s">
        <v>295</v>
      </c>
      <c r="Z326" s="210"/>
      <c r="AA326" s="210"/>
      <c r="AB326" s="210"/>
      <c r="AC326" s="210"/>
      <c r="AD326" s="210"/>
      <c r="AE326" s="210"/>
      <c r="AF326" s="210"/>
      <c r="AG326" s="210" t="s">
        <v>692</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5">
      <c r="A327" s="217"/>
      <c r="B327" s="218"/>
      <c r="C327" s="265" t="s">
        <v>2216</v>
      </c>
      <c r="D327" s="257"/>
      <c r="E327" s="258">
        <v>2</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395</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5">
      <c r="A328" s="232">
        <v>104</v>
      </c>
      <c r="B328" s="233" t="s">
        <v>2232</v>
      </c>
      <c r="C328" s="250" t="s">
        <v>2233</v>
      </c>
      <c r="D328" s="234" t="s">
        <v>2204</v>
      </c>
      <c r="E328" s="235">
        <v>1</v>
      </c>
      <c r="F328" s="236"/>
      <c r="G328" s="237">
        <f>ROUND(E328*F328,2)</f>
        <v>0</v>
      </c>
      <c r="H328" s="236"/>
      <c r="I328" s="237">
        <f>ROUND(E328*H328,2)</f>
        <v>0</v>
      </c>
      <c r="J328" s="236"/>
      <c r="K328" s="237">
        <f>ROUND(E328*J328,2)</f>
        <v>0</v>
      </c>
      <c r="L328" s="237">
        <v>12</v>
      </c>
      <c r="M328" s="237">
        <f>G328*(1+L328/100)</f>
        <v>0</v>
      </c>
      <c r="N328" s="235">
        <v>3.8999999999999999E-4</v>
      </c>
      <c r="O328" s="235">
        <f>ROUND(E328*N328,2)</f>
        <v>0</v>
      </c>
      <c r="P328" s="235">
        <v>0</v>
      </c>
      <c r="Q328" s="235">
        <f>ROUND(E328*P328,2)</f>
        <v>0</v>
      </c>
      <c r="R328" s="237" t="s">
        <v>915</v>
      </c>
      <c r="S328" s="237" t="s">
        <v>292</v>
      </c>
      <c r="T328" s="238" t="s">
        <v>439</v>
      </c>
      <c r="U328" s="220">
        <v>0.24199999999999999</v>
      </c>
      <c r="V328" s="220">
        <f>ROUND(E328*U328,2)</f>
        <v>0.24</v>
      </c>
      <c r="W328" s="220"/>
      <c r="X328" s="220" t="s">
        <v>326</v>
      </c>
      <c r="Y328" s="220" t="s">
        <v>295</v>
      </c>
      <c r="Z328" s="210"/>
      <c r="AA328" s="210"/>
      <c r="AB328" s="210"/>
      <c r="AC328" s="210"/>
      <c r="AD328" s="210"/>
      <c r="AE328" s="210"/>
      <c r="AF328" s="210"/>
      <c r="AG328" s="210" t="s">
        <v>692</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5">
      <c r="A329" s="217"/>
      <c r="B329" s="218"/>
      <c r="C329" s="265" t="s">
        <v>2219</v>
      </c>
      <c r="D329" s="257"/>
      <c r="E329" s="258">
        <v>1</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395</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ht="20.399999999999999" outlineLevel="1" x14ac:dyDescent="0.25">
      <c r="A330" s="232">
        <v>105</v>
      </c>
      <c r="B330" s="233" t="s">
        <v>2234</v>
      </c>
      <c r="C330" s="250" t="s">
        <v>2235</v>
      </c>
      <c r="D330" s="234" t="s">
        <v>437</v>
      </c>
      <c r="E330" s="235">
        <v>44</v>
      </c>
      <c r="F330" s="236"/>
      <c r="G330" s="237">
        <f>ROUND(E330*F330,2)</f>
        <v>0</v>
      </c>
      <c r="H330" s="236"/>
      <c r="I330" s="237">
        <f>ROUND(E330*H330,2)</f>
        <v>0</v>
      </c>
      <c r="J330" s="236"/>
      <c r="K330" s="237">
        <f>ROUND(E330*J330,2)</f>
        <v>0</v>
      </c>
      <c r="L330" s="237">
        <v>12</v>
      </c>
      <c r="M330" s="237">
        <f>G330*(1+L330/100)</f>
        <v>0</v>
      </c>
      <c r="N330" s="235">
        <v>6.3000000000000003E-4</v>
      </c>
      <c r="O330" s="235">
        <f>ROUND(E330*N330,2)</f>
        <v>0.03</v>
      </c>
      <c r="P330" s="235">
        <v>0</v>
      </c>
      <c r="Q330" s="235">
        <f>ROUND(E330*P330,2)</f>
        <v>0</v>
      </c>
      <c r="R330" s="237" t="s">
        <v>915</v>
      </c>
      <c r="S330" s="237" t="s">
        <v>292</v>
      </c>
      <c r="T330" s="238" t="s">
        <v>439</v>
      </c>
      <c r="U330" s="220">
        <v>0.27200000000000002</v>
      </c>
      <c r="V330" s="220">
        <f>ROUND(E330*U330,2)</f>
        <v>11.97</v>
      </c>
      <c r="W330" s="220"/>
      <c r="X330" s="220" t="s">
        <v>326</v>
      </c>
      <c r="Y330" s="220" t="s">
        <v>295</v>
      </c>
      <c r="Z330" s="210"/>
      <c r="AA330" s="210"/>
      <c r="AB330" s="210"/>
      <c r="AC330" s="210"/>
      <c r="AD330" s="210"/>
      <c r="AE330" s="210"/>
      <c r="AF330" s="210"/>
      <c r="AG330" s="210" t="s">
        <v>692</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2" x14ac:dyDescent="0.25">
      <c r="A331" s="217"/>
      <c r="B331" s="218"/>
      <c r="C331" s="265" t="s">
        <v>2236</v>
      </c>
      <c r="D331" s="257"/>
      <c r="E331" s="258">
        <v>44</v>
      </c>
      <c r="F331" s="220"/>
      <c r="G331" s="220"/>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395</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0.399999999999999" outlineLevel="1" x14ac:dyDescent="0.25">
      <c r="A332" s="232">
        <v>106</v>
      </c>
      <c r="B332" s="233" t="s">
        <v>2237</v>
      </c>
      <c r="C332" s="250" t="s">
        <v>2238</v>
      </c>
      <c r="D332" s="234" t="s">
        <v>1035</v>
      </c>
      <c r="E332" s="235">
        <v>8</v>
      </c>
      <c r="F332" s="236"/>
      <c r="G332" s="237">
        <f>ROUND(E332*F332,2)</f>
        <v>0</v>
      </c>
      <c r="H332" s="236"/>
      <c r="I332" s="237">
        <f>ROUND(E332*H332,2)</f>
        <v>0</v>
      </c>
      <c r="J332" s="236"/>
      <c r="K332" s="237">
        <f>ROUND(E332*J332,2)</f>
        <v>0</v>
      </c>
      <c r="L332" s="237">
        <v>12</v>
      </c>
      <c r="M332" s="237">
        <f>G332*(1+L332/100)</f>
        <v>0</v>
      </c>
      <c r="N332" s="235">
        <v>1.48E-3</v>
      </c>
      <c r="O332" s="235">
        <f>ROUND(E332*N332,2)</f>
        <v>0.01</v>
      </c>
      <c r="P332" s="235">
        <v>0</v>
      </c>
      <c r="Q332" s="235">
        <f>ROUND(E332*P332,2)</f>
        <v>0</v>
      </c>
      <c r="R332" s="237" t="s">
        <v>915</v>
      </c>
      <c r="S332" s="237" t="s">
        <v>292</v>
      </c>
      <c r="T332" s="238" t="s">
        <v>439</v>
      </c>
      <c r="U332" s="220">
        <v>0.54</v>
      </c>
      <c r="V332" s="220">
        <f>ROUND(E332*U332,2)</f>
        <v>4.32</v>
      </c>
      <c r="W332" s="220"/>
      <c r="X332" s="220" t="s">
        <v>326</v>
      </c>
      <c r="Y332" s="220" t="s">
        <v>295</v>
      </c>
      <c r="Z332" s="210"/>
      <c r="AA332" s="210"/>
      <c r="AB332" s="210"/>
      <c r="AC332" s="210"/>
      <c r="AD332" s="210"/>
      <c r="AE332" s="210"/>
      <c r="AF332" s="210"/>
      <c r="AG332" s="210" t="s">
        <v>692</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5">
      <c r="A333" s="217"/>
      <c r="B333" s="218"/>
      <c r="C333" s="265" t="s">
        <v>2239</v>
      </c>
      <c r="D333" s="257"/>
      <c r="E333" s="258">
        <v>1</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395</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3" x14ac:dyDescent="0.25">
      <c r="A334" s="217"/>
      <c r="B334" s="218"/>
      <c r="C334" s="265" t="s">
        <v>2240</v>
      </c>
      <c r="D334" s="257"/>
      <c r="E334" s="258">
        <v>7</v>
      </c>
      <c r="F334" s="220"/>
      <c r="G334" s="22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395</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5">
      <c r="A335" s="232">
        <v>107</v>
      </c>
      <c r="B335" s="233" t="s">
        <v>2241</v>
      </c>
      <c r="C335" s="250" t="s">
        <v>2242</v>
      </c>
      <c r="D335" s="234" t="s">
        <v>437</v>
      </c>
      <c r="E335" s="235">
        <v>3</v>
      </c>
      <c r="F335" s="236"/>
      <c r="G335" s="237">
        <f>ROUND(E335*F335,2)</f>
        <v>0</v>
      </c>
      <c r="H335" s="236"/>
      <c r="I335" s="237">
        <f>ROUND(E335*H335,2)</f>
        <v>0</v>
      </c>
      <c r="J335" s="236"/>
      <c r="K335" s="237">
        <f>ROUND(E335*J335,2)</f>
        <v>0</v>
      </c>
      <c r="L335" s="237">
        <v>12</v>
      </c>
      <c r="M335" s="237">
        <f>G335*(1+L335/100)</f>
        <v>0</v>
      </c>
      <c r="N335" s="235">
        <v>6.0000000000000002E-5</v>
      </c>
      <c r="O335" s="235">
        <f>ROUND(E335*N335,2)</f>
        <v>0</v>
      </c>
      <c r="P335" s="235">
        <v>0</v>
      </c>
      <c r="Q335" s="235">
        <f>ROUND(E335*P335,2)</f>
        <v>0</v>
      </c>
      <c r="R335" s="237" t="s">
        <v>915</v>
      </c>
      <c r="S335" s="237" t="s">
        <v>292</v>
      </c>
      <c r="T335" s="238" t="s">
        <v>439</v>
      </c>
      <c r="U335" s="220">
        <v>0.20699999999999999</v>
      </c>
      <c r="V335" s="220">
        <f>ROUND(E335*U335,2)</f>
        <v>0.62</v>
      </c>
      <c r="W335" s="220"/>
      <c r="X335" s="220" t="s">
        <v>326</v>
      </c>
      <c r="Y335" s="220" t="s">
        <v>295</v>
      </c>
      <c r="Z335" s="210"/>
      <c r="AA335" s="210"/>
      <c r="AB335" s="210"/>
      <c r="AC335" s="210"/>
      <c r="AD335" s="210"/>
      <c r="AE335" s="210"/>
      <c r="AF335" s="210"/>
      <c r="AG335" s="210" t="s">
        <v>692</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2" x14ac:dyDescent="0.25">
      <c r="A336" s="217"/>
      <c r="B336" s="218"/>
      <c r="C336" s="265" t="s">
        <v>2243</v>
      </c>
      <c r="D336" s="257"/>
      <c r="E336" s="258">
        <v>3</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395</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5">
      <c r="A337" s="232">
        <v>108</v>
      </c>
      <c r="B337" s="233" t="s">
        <v>2244</v>
      </c>
      <c r="C337" s="250" t="s">
        <v>2245</v>
      </c>
      <c r="D337" s="234" t="s">
        <v>437</v>
      </c>
      <c r="E337" s="235">
        <v>2</v>
      </c>
      <c r="F337" s="236"/>
      <c r="G337" s="237">
        <f>ROUND(E337*F337,2)</f>
        <v>0</v>
      </c>
      <c r="H337" s="236"/>
      <c r="I337" s="237">
        <f>ROUND(E337*H337,2)</f>
        <v>0</v>
      </c>
      <c r="J337" s="236"/>
      <c r="K337" s="237">
        <f>ROUND(E337*J337,2)</f>
        <v>0</v>
      </c>
      <c r="L337" s="237">
        <v>12</v>
      </c>
      <c r="M337" s="237">
        <f>G337*(1+L337/100)</f>
        <v>0</v>
      </c>
      <c r="N337" s="235">
        <v>1.6000000000000001E-3</v>
      </c>
      <c r="O337" s="235">
        <f>ROUND(E337*N337,2)</f>
        <v>0</v>
      </c>
      <c r="P337" s="235">
        <v>0</v>
      </c>
      <c r="Q337" s="235">
        <f>ROUND(E337*P337,2)</f>
        <v>0</v>
      </c>
      <c r="R337" s="237" t="s">
        <v>915</v>
      </c>
      <c r="S337" s="237" t="s">
        <v>292</v>
      </c>
      <c r="T337" s="238" t="s">
        <v>439</v>
      </c>
      <c r="U337" s="220">
        <v>0.20699999999999999</v>
      </c>
      <c r="V337" s="220">
        <f>ROUND(E337*U337,2)</f>
        <v>0.41</v>
      </c>
      <c r="W337" s="220"/>
      <c r="X337" s="220" t="s">
        <v>326</v>
      </c>
      <c r="Y337" s="220" t="s">
        <v>295</v>
      </c>
      <c r="Z337" s="210"/>
      <c r="AA337" s="210"/>
      <c r="AB337" s="210"/>
      <c r="AC337" s="210"/>
      <c r="AD337" s="210"/>
      <c r="AE337" s="210"/>
      <c r="AF337" s="210"/>
      <c r="AG337" s="210" t="s">
        <v>692</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5">
      <c r="A338" s="217"/>
      <c r="B338" s="218"/>
      <c r="C338" s="251" t="s">
        <v>2246</v>
      </c>
      <c r="D338" s="239"/>
      <c r="E338" s="239"/>
      <c r="F338" s="239"/>
      <c r="G338" s="239"/>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298</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2" x14ac:dyDescent="0.25">
      <c r="A339" s="217"/>
      <c r="B339" s="218"/>
      <c r="C339" s="265" t="s">
        <v>2216</v>
      </c>
      <c r="D339" s="257"/>
      <c r="E339" s="258">
        <v>2</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395</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5">
      <c r="A340" s="232">
        <v>109</v>
      </c>
      <c r="B340" s="233" t="s">
        <v>2247</v>
      </c>
      <c r="C340" s="250" t="s">
        <v>2248</v>
      </c>
      <c r="D340" s="234" t="s">
        <v>437</v>
      </c>
      <c r="E340" s="235">
        <v>1</v>
      </c>
      <c r="F340" s="236"/>
      <c r="G340" s="237">
        <f>ROUND(E340*F340,2)</f>
        <v>0</v>
      </c>
      <c r="H340" s="236"/>
      <c r="I340" s="237">
        <f>ROUND(E340*H340,2)</f>
        <v>0</v>
      </c>
      <c r="J340" s="236"/>
      <c r="K340" s="237">
        <f>ROUND(E340*J340,2)</f>
        <v>0</v>
      </c>
      <c r="L340" s="237">
        <v>12</v>
      </c>
      <c r="M340" s="237">
        <f>G340*(1+L340/100)</f>
        <v>0</v>
      </c>
      <c r="N340" s="235">
        <v>1E-3</v>
      </c>
      <c r="O340" s="235">
        <f>ROUND(E340*N340,2)</f>
        <v>0</v>
      </c>
      <c r="P340" s="235">
        <v>0</v>
      </c>
      <c r="Q340" s="235">
        <f>ROUND(E340*P340,2)</f>
        <v>0</v>
      </c>
      <c r="R340" s="237" t="s">
        <v>915</v>
      </c>
      <c r="S340" s="237" t="s">
        <v>292</v>
      </c>
      <c r="T340" s="238" t="s">
        <v>439</v>
      </c>
      <c r="U340" s="220">
        <v>0.20699999999999999</v>
      </c>
      <c r="V340" s="220">
        <f>ROUND(E340*U340,2)</f>
        <v>0.21</v>
      </c>
      <c r="W340" s="220"/>
      <c r="X340" s="220" t="s">
        <v>326</v>
      </c>
      <c r="Y340" s="220" t="s">
        <v>295</v>
      </c>
      <c r="Z340" s="210"/>
      <c r="AA340" s="210"/>
      <c r="AB340" s="210"/>
      <c r="AC340" s="210"/>
      <c r="AD340" s="210"/>
      <c r="AE340" s="210"/>
      <c r="AF340" s="210"/>
      <c r="AG340" s="210" t="s">
        <v>692</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5">
      <c r="A341" s="217"/>
      <c r="B341" s="218"/>
      <c r="C341" s="251" t="s">
        <v>2246</v>
      </c>
      <c r="D341" s="239"/>
      <c r="E341" s="239"/>
      <c r="F341" s="239"/>
      <c r="G341" s="239"/>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298</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5">
      <c r="A342" s="217"/>
      <c r="B342" s="218"/>
      <c r="C342" s="265" t="s">
        <v>2219</v>
      </c>
      <c r="D342" s="257"/>
      <c r="E342" s="258">
        <v>1</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395</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ht="20.399999999999999" outlineLevel="1" x14ac:dyDescent="0.25">
      <c r="A343" s="232">
        <v>110</v>
      </c>
      <c r="B343" s="233" t="s">
        <v>2249</v>
      </c>
      <c r="C343" s="250" t="s">
        <v>2250</v>
      </c>
      <c r="D343" s="234" t="s">
        <v>437</v>
      </c>
      <c r="E343" s="235">
        <v>1</v>
      </c>
      <c r="F343" s="236"/>
      <c r="G343" s="237">
        <f>ROUND(E343*F343,2)</f>
        <v>0</v>
      </c>
      <c r="H343" s="236"/>
      <c r="I343" s="237">
        <f>ROUND(E343*H343,2)</f>
        <v>0</v>
      </c>
      <c r="J343" s="236"/>
      <c r="K343" s="237">
        <f>ROUND(E343*J343,2)</f>
        <v>0</v>
      </c>
      <c r="L343" s="237">
        <v>12</v>
      </c>
      <c r="M343" s="237">
        <f>G343*(1+L343/100)</f>
        <v>0</v>
      </c>
      <c r="N343" s="235">
        <v>2.3000000000000001E-4</v>
      </c>
      <c r="O343" s="235">
        <f>ROUND(E343*N343,2)</f>
        <v>0</v>
      </c>
      <c r="P343" s="235">
        <v>0</v>
      </c>
      <c r="Q343" s="235">
        <f>ROUND(E343*P343,2)</f>
        <v>0</v>
      </c>
      <c r="R343" s="237" t="s">
        <v>915</v>
      </c>
      <c r="S343" s="237" t="s">
        <v>292</v>
      </c>
      <c r="T343" s="238" t="s">
        <v>439</v>
      </c>
      <c r="U343" s="220">
        <v>0.20699999999999999</v>
      </c>
      <c r="V343" s="220">
        <f>ROUND(E343*U343,2)</f>
        <v>0.21</v>
      </c>
      <c r="W343" s="220"/>
      <c r="X343" s="220" t="s">
        <v>326</v>
      </c>
      <c r="Y343" s="220" t="s">
        <v>295</v>
      </c>
      <c r="Z343" s="210"/>
      <c r="AA343" s="210"/>
      <c r="AB343" s="210"/>
      <c r="AC343" s="210"/>
      <c r="AD343" s="210"/>
      <c r="AE343" s="210"/>
      <c r="AF343" s="210"/>
      <c r="AG343" s="210" t="s">
        <v>692</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2" x14ac:dyDescent="0.25">
      <c r="A344" s="217"/>
      <c r="B344" s="218"/>
      <c r="C344" s="265" t="s">
        <v>2219</v>
      </c>
      <c r="D344" s="257"/>
      <c r="E344" s="258">
        <v>1</v>
      </c>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395</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ht="20.399999999999999" outlineLevel="1" x14ac:dyDescent="0.25">
      <c r="A345" s="232">
        <v>111</v>
      </c>
      <c r="B345" s="233" t="s">
        <v>2251</v>
      </c>
      <c r="C345" s="250" t="s">
        <v>2252</v>
      </c>
      <c r="D345" s="234" t="s">
        <v>437</v>
      </c>
      <c r="E345" s="235">
        <v>1</v>
      </c>
      <c r="F345" s="236"/>
      <c r="G345" s="237">
        <f>ROUND(E345*F345,2)</f>
        <v>0</v>
      </c>
      <c r="H345" s="236"/>
      <c r="I345" s="237">
        <f>ROUND(E345*H345,2)</f>
        <v>0</v>
      </c>
      <c r="J345" s="236"/>
      <c r="K345" s="237">
        <f>ROUND(E345*J345,2)</f>
        <v>0</v>
      </c>
      <c r="L345" s="237">
        <v>12</v>
      </c>
      <c r="M345" s="237">
        <f>G345*(1+L345/100)</f>
        <v>0</v>
      </c>
      <c r="N345" s="235">
        <v>5.5000000000000003E-4</v>
      </c>
      <c r="O345" s="235">
        <f>ROUND(E345*N345,2)</f>
        <v>0</v>
      </c>
      <c r="P345" s="235">
        <v>0</v>
      </c>
      <c r="Q345" s="235">
        <f>ROUND(E345*P345,2)</f>
        <v>0</v>
      </c>
      <c r="R345" s="237" t="s">
        <v>915</v>
      </c>
      <c r="S345" s="237" t="s">
        <v>292</v>
      </c>
      <c r="T345" s="238" t="s">
        <v>439</v>
      </c>
      <c r="U345" s="220">
        <v>0.26900000000000002</v>
      </c>
      <c r="V345" s="220">
        <f>ROUND(E345*U345,2)</f>
        <v>0.27</v>
      </c>
      <c r="W345" s="220"/>
      <c r="X345" s="220" t="s">
        <v>326</v>
      </c>
      <c r="Y345" s="220" t="s">
        <v>295</v>
      </c>
      <c r="Z345" s="210"/>
      <c r="AA345" s="210"/>
      <c r="AB345" s="210"/>
      <c r="AC345" s="210"/>
      <c r="AD345" s="210"/>
      <c r="AE345" s="210"/>
      <c r="AF345" s="210"/>
      <c r="AG345" s="210" t="s">
        <v>692</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2" x14ac:dyDescent="0.25">
      <c r="A346" s="217"/>
      <c r="B346" s="218"/>
      <c r="C346" s="265" t="s">
        <v>2219</v>
      </c>
      <c r="D346" s="257"/>
      <c r="E346" s="258">
        <v>1</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395</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ht="20.399999999999999" outlineLevel="1" x14ac:dyDescent="0.25">
      <c r="A347" s="232">
        <v>112</v>
      </c>
      <c r="B347" s="233" t="s">
        <v>2253</v>
      </c>
      <c r="C347" s="250" t="s">
        <v>2254</v>
      </c>
      <c r="D347" s="234" t="s">
        <v>437</v>
      </c>
      <c r="E347" s="235">
        <v>1</v>
      </c>
      <c r="F347" s="236"/>
      <c r="G347" s="237">
        <f>ROUND(E347*F347,2)</f>
        <v>0</v>
      </c>
      <c r="H347" s="236"/>
      <c r="I347" s="237">
        <f>ROUND(E347*H347,2)</f>
        <v>0</v>
      </c>
      <c r="J347" s="236"/>
      <c r="K347" s="237">
        <f>ROUND(E347*J347,2)</f>
        <v>0</v>
      </c>
      <c r="L347" s="237">
        <v>12</v>
      </c>
      <c r="M347" s="237">
        <f>G347*(1+L347/100)</f>
        <v>0</v>
      </c>
      <c r="N347" s="235">
        <v>6.8000000000000005E-4</v>
      </c>
      <c r="O347" s="235">
        <f>ROUND(E347*N347,2)</f>
        <v>0</v>
      </c>
      <c r="P347" s="235">
        <v>0</v>
      </c>
      <c r="Q347" s="235">
        <f>ROUND(E347*P347,2)</f>
        <v>0</v>
      </c>
      <c r="R347" s="237" t="s">
        <v>915</v>
      </c>
      <c r="S347" s="237" t="s">
        <v>292</v>
      </c>
      <c r="T347" s="238" t="s">
        <v>439</v>
      </c>
      <c r="U347" s="220">
        <v>0.35099999999999998</v>
      </c>
      <c r="V347" s="220">
        <f>ROUND(E347*U347,2)</f>
        <v>0.35</v>
      </c>
      <c r="W347" s="220"/>
      <c r="X347" s="220" t="s">
        <v>326</v>
      </c>
      <c r="Y347" s="220" t="s">
        <v>295</v>
      </c>
      <c r="Z347" s="210"/>
      <c r="AA347" s="210"/>
      <c r="AB347" s="210"/>
      <c r="AC347" s="210"/>
      <c r="AD347" s="210"/>
      <c r="AE347" s="210"/>
      <c r="AF347" s="210"/>
      <c r="AG347" s="210" t="s">
        <v>692</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2" x14ac:dyDescent="0.25">
      <c r="A348" s="217"/>
      <c r="B348" s="218"/>
      <c r="C348" s="265" t="s">
        <v>2219</v>
      </c>
      <c r="D348" s="257"/>
      <c r="E348" s="258">
        <v>1</v>
      </c>
      <c r="F348" s="220"/>
      <c r="G348" s="220"/>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395</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ht="20.399999999999999" outlineLevel="1" x14ac:dyDescent="0.25">
      <c r="A349" s="232">
        <v>113</v>
      </c>
      <c r="B349" s="233" t="s">
        <v>2255</v>
      </c>
      <c r="C349" s="250" t="s">
        <v>2256</v>
      </c>
      <c r="D349" s="234" t="s">
        <v>437</v>
      </c>
      <c r="E349" s="235">
        <v>1</v>
      </c>
      <c r="F349" s="236"/>
      <c r="G349" s="237">
        <f>ROUND(E349*F349,2)</f>
        <v>0</v>
      </c>
      <c r="H349" s="236"/>
      <c r="I349" s="237">
        <f>ROUND(E349*H349,2)</f>
        <v>0</v>
      </c>
      <c r="J349" s="236"/>
      <c r="K349" s="237">
        <f>ROUND(E349*J349,2)</f>
        <v>0</v>
      </c>
      <c r="L349" s="237">
        <v>12</v>
      </c>
      <c r="M349" s="237">
        <f>G349*(1+L349/100)</f>
        <v>0</v>
      </c>
      <c r="N349" s="235">
        <v>5.79E-3</v>
      </c>
      <c r="O349" s="235">
        <f>ROUND(E349*N349,2)</f>
        <v>0.01</v>
      </c>
      <c r="P349" s="235">
        <v>0</v>
      </c>
      <c r="Q349" s="235">
        <f>ROUND(E349*P349,2)</f>
        <v>0</v>
      </c>
      <c r="R349" s="237" t="s">
        <v>915</v>
      </c>
      <c r="S349" s="237" t="s">
        <v>292</v>
      </c>
      <c r="T349" s="238" t="s">
        <v>439</v>
      </c>
      <c r="U349" s="220">
        <v>0.47599999999999998</v>
      </c>
      <c r="V349" s="220">
        <f>ROUND(E349*U349,2)</f>
        <v>0.48</v>
      </c>
      <c r="W349" s="220"/>
      <c r="X349" s="220" t="s">
        <v>326</v>
      </c>
      <c r="Y349" s="220" t="s">
        <v>295</v>
      </c>
      <c r="Z349" s="210"/>
      <c r="AA349" s="210"/>
      <c r="AB349" s="210"/>
      <c r="AC349" s="210"/>
      <c r="AD349" s="210"/>
      <c r="AE349" s="210"/>
      <c r="AF349" s="210"/>
      <c r="AG349" s="210" t="s">
        <v>692</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2" x14ac:dyDescent="0.25">
      <c r="A350" s="217"/>
      <c r="B350" s="218"/>
      <c r="C350" s="265" t="s">
        <v>2219</v>
      </c>
      <c r="D350" s="257"/>
      <c r="E350" s="258">
        <v>1</v>
      </c>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395</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1" x14ac:dyDescent="0.25">
      <c r="A351" s="232">
        <v>114</v>
      </c>
      <c r="B351" s="233" t="s">
        <v>2257</v>
      </c>
      <c r="C351" s="250" t="s">
        <v>2258</v>
      </c>
      <c r="D351" s="234" t="s">
        <v>389</v>
      </c>
      <c r="E351" s="235">
        <v>294.8</v>
      </c>
      <c r="F351" s="236"/>
      <c r="G351" s="237">
        <f>ROUND(E351*F351,2)</f>
        <v>0</v>
      </c>
      <c r="H351" s="236"/>
      <c r="I351" s="237">
        <f>ROUND(E351*H351,2)</f>
        <v>0</v>
      </c>
      <c r="J351" s="236"/>
      <c r="K351" s="237">
        <f>ROUND(E351*J351,2)</f>
        <v>0</v>
      </c>
      <c r="L351" s="237">
        <v>12</v>
      </c>
      <c r="M351" s="237">
        <f>G351*(1+L351/100)</f>
        <v>0</v>
      </c>
      <c r="N351" s="235">
        <v>0</v>
      </c>
      <c r="O351" s="235">
        <f>ROUND(E351*N351,2)</f>
        <v>0</v>
      </c>
      <c r="P351" s="235">
        <v>0</v>
      </c>
      <c r="Q351" s="235">
        <f>ROUND(E351*P351,2)</f>
        <v>0</v>
      </c>
      <c r="R351" s="237" t="s">
        <v>915</v>
      </c>
      <c r="S351" s="237" t="s">
        <v>292</v>
      </c>
      <c r="T351" s="238" t="s">
        <v>439</v>
      </c>
      <c r="U351" s="220">
        <v>2.9000000000000001E-2</v>
      </c>
      <c r="V351" s="220">
        <f>ROUND(E351*U351,2)</f>
        <v>8.5500000000000007</v>
      </c>
      <c r="W351" s="220"/>
      <c r="X351" s="220" t="s">
        <v>326</v>
      </c>
      <c r="Y351" s="220" t="s">
        <v>295</v>
      </c>
      <c r="Z351" s="210"/>
      <c r="AA351" s="210"/>
      <c r="AB351" s="210"/>
      <c r="AC351" s="210"/>
      <c r="AD351" s="210"/>
      <c r="AE351" s="210"/>
      <c r="AF351" s="210"/>
      <c r="AG351" s="210" t="s">
        <v>692</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2" x14ac:dyDescent="0.25">
      <c r="A352" s="217"/>
      <c r="B352" s="218"/>
      <c r="C352" s="265" t="s">
        <v>2259</v>
      </c>
      <c r="D352" s="257"/>
      <c r="E352" s="258">
        <v>294.8</v>
      </c>
      <c r="F352" s="220"/>
      <c r="G352" s="220"/>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395</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5">
      <c r="A353" s="232">
        <v>115</v>
      </c>
      <c r="B353" s="233" t="s">
        <v>2260</v>
      </c>
      <c r="C353" s="250" t="s">
        <v>2261</v>
      </c>
      <c r="D353" s="234" t="s">
        <v>389</v>
      </c>
      <c r="E353" s="235">
        <v>40.299999999999997</v>
      </c>
      <c r="F353" s="236"/>
      <c r="G353" s="237">
        <f>ROUND(E353*F353,2)</f>
        <v>0</v>
      </c>
      <c r="H353" s="236"/>
      <c r="I353" s="237">
        <f>ROUND(E353*H353,2)</f>
        <v>0</v>
      </c>
      <c r="J353" s="236"/>
      <c r="K353" s="237">
        <f>ROUND(E353*J353,2)</f>
        <v>0</v>
      </c>
      <c r="L353" s="237">
        <v>12</v>
      </c>
      <c r="M353" s="237">
        <f>G353*(1+L353/100)</f>
        <v>0</v>
      </c>
      <c r="N353" s="235">
        <v>0</v>
      </c>
      <c r="O353" s="235">
        <f>ROUND(E353*N353,2)</f>
        <v>0</v>
      </c>
      <c r="P353" s="235">
        <v>0</v>
      </c>
      <c r="Q353" s="235">
        <f>ROUND(E353*P353,2)</f>
        <v>0</v>
      </c>
      <c r="R353" s="237" t="s">
        <v>915</v>
      </c>
      <c r="S353" s="237" t="s">
        <v>292</v>
      </c>
      <c r="T353" s="238" t="s">
        <v>439</v>
      </c>
      <c r="U353" s="220">
        <v>3.1E-2</v>
      </c>
      <c r="V353" s="220">
        <f>ROUND(E353*U353,2)</f>
        <v>1.25</v>
      </c>
      <c r="W353" s="220"/>
      <c r="X353" s="220" t="s">
        <v>326</v>
      </c>
      <c r="Y353" s="220" t="s">
        <v>295</v>
      </c>
      <c r="Z353" s="210"/>
      <c r="AA353" s="210"/>
      <c r="AB353" s="210"/>
      <c r="AC353" s="210"/>
      <c r="AD353" s="210"/>
      <c r="AE353" s="210"/>
      <c r="AF353" s="210"/>
      <c r="AG353" s="210" t="s">
        <v>692</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5">
      <c r="A354" s="217"/>
      <c r="B354" s="218"/>
      <c r="C354" s="265" t="s">
        <v>2262</v>
      </c>
      <c r="D354" s="257"/>
      <c r="E354" s="258">
        <v>40.299999999999997</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395</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5">
      <c r="A355" s="232">
        <v>116</v>
      </c>
      <c r="B355" s="233" t="s">
        <v>2263</v>
      </c>
      <c r="C355" s="250" t="s">
        <v>2264</v>
      </c>
      <c r="D355" s="234" t="s">
        <v>389</v>
      </c>
      <c r="E355" s="235">
        <v>4</v>
      </c>
      <c r="F355" s="236"/>
      <c r="G355" s="237">
        <f>ROUND(E355*F355,2)</f>
        <v>0</v>
      </c>
      <c r="H355" s="236"/>
      <c r="I355" s="237">
        <f>ROUND(E355*H355,2)</f>
        <v>0</v>
      </c>
      <c r="J355" s="236"/>
      <c r="K355" s="237">
        <f>ROUND(E355*J355,2)</f>
        <v>0</v>
      </c>
      <c r="L355" s="237">
        <v>12</v>
      </c>
      <c r="M355" s="237">
        <f>G355*(1+L355/100)</f>
        <v>0</v>
      </c>
      <c r="N355" s="235">
        <v>0</v>
      </c>
      <c r="O355" s="235">
        <f>ROUND(E355*N355,2)</f>
        <v>0</v>
      </c>
      <c r="P355" s="235">
        <v>0</v>
      </c>
      <c r="Q355" s="235">
        <f>ROUND(E355*P355,2)</f>
        <v>0</v>
      </c>
      <c r="R355" s="237" t="s">
        <v>915</v>
      </c>
      <c r="S355" s="237" t="s">
        <v>292</v>
      </c>
      <c r="T355" s="238" t="s">
        <v>439</v>
      </c>
      <c r="U355" s="220">
        <v>4.2000000000000003E-2</v>
      </c>
      <c r="V355" s="220">
        <f>ROUND(E355*U355,2)</f>
        <v>0.17</v>
      </c>
      <c r="W355" s="220"/>
      <c r="X355" s="220" t="s">
        <v>326</v>
      </c>
      <c r="Y355" s="220" t="s">
        <v>295</v>
      </c>
      <c r="Z355" s="210"/>
      <c r="AA355" s="210"/>
      <c r="AB355" s="210"/>
      <c r="AC355" s="210"/>
      <c r="AD355" s="210"/>
      <c r="AE355" s="210"/>
      <c r="AF355" s="210"/>
      <c r="AG355" s="210" t="s">
        <v>692</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2" x14ac:dyDescent="0.25">
      <c r="A356" s="217"/>
      <c r="B356" s="218"/>
      <c r="C356" s="265" t="s">
        <v>2188</v>
      </c>
      <c r="D356" s="257"/>
      <c r="E356" s="258">
        <v>4</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395</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1" x14ac:dyDescent="0.25">
      <c r="A357" s="232">
        <v>117</v>
      </c>
      <c r="B357" s="233" t="s">
        <v>2265</v>
      </c>
      <c r="C357" s="250" t="s">
        <v>2266</v>
      </c>
      <c r="D357" s="234" t="s">
        <v>389</v>
      </c>
      <c r="E357" s="235">
        <v>339.1</v>
      </c>
      <c r="F357" s="236"/>
      <c r="G357" s="237">
        <f>ROUND(E357*F357,2)</f>
        <v>0</v>
      </c>
      <c r="H357" s="236"/>
      <c r="I357" s="237">
        <f>ROUND(E357*H357,2)</f>
        <v>0</v>
      </c>
      <c r="J357" s="236"/>
      <c r="K357" s="237">
        <f>ROUND(E357*J357,2)</f>
        <v>0</v>
      </c>
      <c r="L357" s="237">
        <v>12</v>
      </c>
      <c r="M357" s="237">
        <f>G357*(1+L357/100)</f>
        <v>0</v>
      </c>
      <c r="N357" s="235">
        <v>1.0000000000000001E-5</v>
      </c>
      <c r="O357" s="235">
        <f>ROUND(E357*N357,2)</f>
        <v>0</v>
      </c>
      <c r="P357" s="235">
        <v>0</v>
      </c>
      <c r="Q357" s="235">
        <f>ROUND(E357*P357,2)</f>
        <v>0</v>
      </c>
      <c r="R357" s="237" t="s">
        <v>915</v>
      </c>
      <c r="S357" s="237" t="s">
        <v>292</v>
      </c>
      <c r="T357" s="238" t="s">
        <v>439</v>
      </c>
      <c r="U357" s="220">
        <v>6.2E-2</v>
      </c>
      <c r="V357" s="220">
        <f>ROUND(E357*U357,2)</f>
        <v>21.02</v>
      </c>
      <c r="W357" s="220"/>
      <c r="X357" s="220" t="s">
        <v>326</v>
      </c>
      <c r="Y357" s="220" t="s">
        <v>295</v>
      </c>
      <c r="Z357" s="210"/>
      <c r="AA357" s="210"/>
      <c r="AB357" s="210"/>
      <c r="AC357" s="210"/>
      <c r="AD357" s="210"/>
      <c r="AE357" s="210"/>
      <c r="AF357" s="210"/>
      <c r="AG357" s="210" t="s">
        <v>692</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5">
      <c r="A358" s="217"/>
      <c r="B358" s="218"/>
      <c r="C358" s="265" t="s">
        <v>2259</v>
      </c>
      <c r="D358" s="257"/>
      <c r="E358" s="258">
        <v>294.8</v>
      </c>
      <c r="F358" s="220"/>
      <c r="G358" s="220"/>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395</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3" x14ac:dyDescent="0.25">
      <c r="A359" s="217"/>
      <c r="B359" s="218"/>
      <c r="C359" s="265" t="s">
        <v>2262</v>
      </c>
      <c r="D359" s="257"/>
      <c r="E359" s="258">
        <v>40.299999999999997</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395</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5">
      <c r="A360" s="217"/>
      <c r="B360" s="218"/>
      <c r="C360" s="265" t="s">
        <v>2188</v>
      </c>
      <c r="D360" s="257"/>
      <c r="E360" s="258">
        <v>4</v>
      </c>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395</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5">
      <c r="A361" s="232">
        <v>118</v>
      </c>
      <c r="B361" s="233" t="s">
        <v>2267</v>
      </c>
      <c r="C361" s="250" t="s">
        <v>2268</v>
      </c>
      <c r="D361" s="234" t="s">
        <v>2204</v>
      </c>
      <c r="E361" s="235">
        <v>44</v>
      </c>
      <c r="F361" s="236"/>
      <c r="G361" s="237">
        <f>ROUND(E361*F361,2)</f>
        <v>0</v>
      </c>
      <c r="H361" s="236"/>
      <c r="I361" s="237">
        <f>ROUND(E361*H361,2)</f>
        <v>0</v>
      </c>
      <c r="J361" s="236"/>
      <c r="K361" s="237">
        <f>ROUND(E361*J361,2)</f>
        <v>0</v>
      </c>
      <c r="L361" s="237">
        <v>12</v>
      </c>
      <c r="M361" s="237">
        <f>G361*(1+L361/100)</f>
        <v>0</v>
      </c>
      <c r="N361" s="235">
        <v>8.0000000000000007E-5</v>
      </c>
      <c r="O361" s="235">
        <f>ROUND(E361*N361,2)</f>
        <v>0</v>
      </c>
      <c r="P361" s="235">
        <v>0</v>
      </c>
      <c r="Q361" s="235">
        <f>ROUND(E361*P361,2)</f>
        <v>0</v>
      </c>
      <c r="R361" s="237" t="s">
        <v>915</v>
      </c>
      <c r="S361" s="237" t="s">
        <v>292</v>
      </c>
      <c r="T361" s="238" t="s">
        <v>439</v>
      </c>
      <c r="U361" s="220">
        <v>0.22700000000000001</v>
      </c>
      <c r="V361" s="220">
        <f>ROUND(E361*U361,2)</f>
        <v>9.99</v>
      </c>
      <c r="W361" s="220"/>
      <c r="X361" s="220" t="s">
        <v>326</v>
      </c>
      <c r="Y361" s="220" t="s">
        <v>295</v>
      </c>
      <c r="Z361" s="210"/>
      <c r="AA361" s="210"/>
      <c r="AB361" s="210"/>
      <c r="AC361" s="210"/>
      <c r="AD361" s="210"/>
      <c r="AE361" s="210"/>
      <c r="AF361" s="210"/>
      <c r="AG361" s="210" t="s">
        <v>692</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5">
      <c r="A362" s="217"/>
      <c r="B362" s="218"/>
      <c r="C362" s="251" t="s">
        <v>2269</v>
      </c>
      <c r="D362" s="239"/>
      <c r="E362" s="239"/>
      <c r="F362" s="239"/>
      <c r="G362" s="239"/>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298</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5">
      <c r="A363" s="217"/>
      <c r="B363" s="218"/>
      <c r="C363" s="265" t="s">
        <v>2151</v>
      </c>
      <c r="D363" s="257"/>
      <c r="E363" s="258">
        <v>44</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395</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5">
      <c r="A364" s="232">
        <v>119</v>
      </c>
      <c r="B364" s="233" t="s">
        <v>2270</v>
      </c>
      <c r="C364" s="250" t="s">
        <v>2271</v>
      </c>
      <c r="D364" s="234" t="s">
        <v>437</v>
      </c>
      <c r="E364" s="235">
        <v>1</v>
      </c>
      <c r="F364" s="236"/>
      <c r="G364" s="237">
        <f>ROUND(E364*F364,2)</f>
        <v>0</v>
      </c>
      <c r="H364" s="236"/>
      <c r="I364" s="237">
        <f>ROUND(E364*H364,2)</f>
        <v>0</v>
      </c>
      <c r="J364" s="236"/>
      <c r="K364" s="237">
        <f>ROUND(E364*J364,2)</f>
        <v>0</v>
      </c>
      <c r="L364" s="237">
        <v>12</v>
      </c>
      <c r="M364" s="237">
        <f>G364*(1+L364/100)</f>
        <v>0</v>
      </c>
      <c r="N364" s="235">
        <v>3.79E-3</v>
      </c>
      <c r="O364" s="235">
        <f>ROUND(E364*N364,2)</f>
        <v>0</v>
      </c>
      <c r="P364" s="235">
        <v>0</v>
      </c>
      <c r="Q364" s="235">
        <f>ROUND(E364*P364,2)</f>
        <v>0</v>
      </c>
      <c r="R364" s="237"/>
      <c r="S364" s="237" t="s">
        <v>325</v>
      </c>
      <c r="T364" s="238" t="s">
        <v>293</v>
      </c>
      <c r="U364" s="220">
        <v>0</v>
      </c>
      <c r="V364" s="220">
        <f>ROUND(E364*U364,2)</f>
        <v>0</v>
      </c>
      <c r="W364" s="220"/>
      <c r="X364" s="220" t="s">
        <v>326</v>
      </c>
      <c r="Y364" s="220" t="s">
        <v>295</v>
      </c>
      <c r="Z364" s="210"/>
      <c r="AA364" s="210"/>
      <c r="AB364" s="210"/>
      <c r="AC364" s="210"/>
      <c r="AD364" s="210"/>
      <c r="AE364" s="210"/>
      <c r="AF364" s="210"/>
      <c r="AG364" s="210" t="s">
        <v>327</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2" x14ac:dyDescent="0.25">
      <c r="A365" s="217"/>
      <c r="B365" s="218"/>
      <c r="C365" s="265" t="s">
        <v>2219</v>
      </c>
      <c r="D365" s="257"/>
      <c r="E365" s="258">
        <v>1</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395</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5">
      <c r="A366" s="232">
        <v>120</v>
      </c>
      <c r="B366" s="233" t="s">
        <v>2272</v>
      </c>
      <c r="C366" s="250" t="s">
        <v>2273</v>
      </c>
      <c r="D366" s="234" t="s">
        <v>2204</v>
      </c>
      <c r="E366" s="235">
        <v>1</v>
      </c>
      <c r="F366" s="236"/>
      <c r="G366" s="237">
        <f>ROUND(E366*F366,2)</f>
        <v>0</v>
      </c>
      <c r="H366" s="236"/>
      <c r="I366" s="237">
        <f>ROUND(E366*H366,2)</f>
        <v>0</v>
      </c>
      <c r="J366" s="236"/>
      <c r="K366" s="237">
        <f>ROUND(E366*J366,2)</f>
        <v>0</v>
      </c>
      <c r="L366" s="237">
        <v>12</v>
      </c>
      <c r="M366" s="237">
        <f>G366*(1+L366/100)</f>
        <v>0</v>
      </c>
      <c r="N366" s="235">
        <v>3.5100000000000001E-3</v>
      </c>
      <c r="O366" s="235">
        <f>ROUND(E366*N366,2)</f>
        <v>0</v>
      </c>
      <c r="P366" s="235">
        <v>0</v>
      </c>
      <c r="Q366" s="235">
        <f>ROUND(E366*P366,2)</f>
        <v>0</v>
      </c>
      <c r="R366" s="237"/>
      <c r="S366" s="237" t="s">
        <v>325</v>
      </c>
      <c r="T366" s="238" t="s">
        <v>293</v>
      </c>
      <c r="U366" s="220">
        <v>0</v>
      </c>
      <c r="V366" s="220">
        <f>ROUND(E366*U366,2)</f>
        <v>0</v>
      </c>
      <c r="W366" s="220"/>
      <c r="X366" s="220" t="s">
        <v>326</v>
      </c>
      <c r="Y366" s="220" t="s">
        <v>295</v>
      </c>
      <c r="Z366" s="210"/>
      <c r="AA366" s="210"/>
      <c r="AB366" s="210"/>
      <c r="AC366" s="210"/>
      <c r="AD366" s="210"/>
      <c r="AE366" s="210"/>
      <c r="AF366" s="210"/>
      <c r="AG366" s="210" t="s">
        <v>327</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5">
      <c r="A367" s="217"/>
      <c r="B367" s="218"/>
      <c r="C367" s="265" t="s">
        <v>2219</v>
      </c>
      <c r="D367" s="257"/>
      <c r="E367" s="258">
        <v>1</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395</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ht="20.399999999999999" outlineLevel="1" x14ac:dyDescent="0.25">
      <c r="A368" s="232">
        <v>121</v>
      </c>
      <c r="B368" s="233" t="s">
        <v>2274</v>
      </c>
      <c r="C368" s="250" t="s">
        <v>2275</v>
      </c>
      <c r="D368" s="234" t="s">
        <v>437</v>
      </c>
      <c r="E368" s="235">
        <v>2</v>
      </c>
      <c r="F368" s="236"/>
      <c r="G368" s="237">
        <f>ROUND(E368*F368,2)</f>
        <v>0</v>
      </c>
      <c r="H368" s="236"/>
      <c r="I368" s="237">
        <f>ROUND(E368*H368,2)</f>
        <v>0</v>
      </c>
      <c r="J368" s="236"/>
      <c r="K368" s="237">
        <f>ROUND(E368*J368,2)</f>
        <v>0</v>
      </c>
      <c r="L368" s="237">
        <v>12</v>
      </c>
      <c r="M368" s="237">
        <f>G368*(1+L368/100)</f>
        <v>0</v>
      </c>
      <c r="N368" s="235">
        <v>6.4999999999999997E-4</v>
      </c>
      <c r="O368" s="235">
        <f>ROUND(E368*N368,2)</f>
        <v>0</v>
      </c>
      <c r="P368" s="235">
        <v>0</v>
      </c>
      <c r="Q368" s="235">
        <f>ROUND(E368*P368,2)</f>
        <v>0</v>
      </c>
      <c r="R368" s="237" t="s">
        <v>2276</v>
      </c>
      <c r="S368" s="237" t="s">
        <v>292</v>
      </c>
      <c r="T368" s="238" t="s">
        <v>439</v>
      </c>
      <c r="U368" s="220">
        <v>0.16500000000000001</v>
      </c>
      <c r="V368" s="220">
        <f>ROUND(E368*U368,2)</f>
        <v>0.33</v>
      </c>
      <c r="W368" s="220"/>
      <c r="X368" s="220" t="s">
        <v>326</v>
      </c>
      <c r="Y368" s="220" t="s">
        <v>295</v>
      </c>
      <c r="Z368" s="210"/>
      <c r="AA368" s="210"/>
      <c r="AB368" s="210"/>
      <c r="AC368" s="210"/>
      <c r="AD368" s="210"/>
      <c r="AE368" s="210"/>
      <c r="AF368" s="210"/>
      <c r="AG368" s="210" t="s">
        <v>692</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2" x14ac:dyDescent="0.25">
      <c r="A369" s="217"/>
      <c r="B369" s="218"/>
      <c r="C369" s="265" t="s">
        <v>2216</v>
      </c>
      <c r="D369" s="257"/>
      <c r="E369" s="258">
        <v>2</v>
      </c>
      <c r="F369" s="220"/>
      <c r="G369" s="220"/>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395</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ht="20.399999999999999" outlineLevel="1" x14ac:dyDescent="0.25">
      <c r="A370" s="232">
        <v>122</v>
      </c>
      <c r="B370" s="233" t="s">
        <v>2277</v>
      </c>
      <c r="C370" s="250" t="s">
        <v>2278</v>
      </c>
      <c r="D370" s="234" t="s">
        <v>437</v>
      </c>
      <c r="E370" s="235">
        <v>1</v>
      </c>
      <c r="F370" s="236"/>
      <c r="G370" s="237">
        <f>ROUND(E370*F370,2)</f>
        <v>0</v>
      </c>
      <c r="H370" s="236"/>
      <c r="I370" s="237">
        <f>ROUND(E370*H370,2)</f>
        <v>0</v>
      </c>
      <c r="J370" s="236"/>
      <c r="K370" s="237">
        <f>ROUND(E370*J370,2)</f>
        <v>0</v>
      </c>
      <c r="L370" s="237">
        <v>12</v>
      </c>
      <c r="M370" s="237">
        <f>G370*(1+L370/100)</f>
        <v>0</v>
      </c>
      <c r="N370" s="235">
        <v>4.4999999999999997E-3</v>
      </c>
      <c r="O370" s="235">
        <f>ROUND(E370*N370,2)</f>
        <v>0</v>
      </c>
      <c r="P370" s="235">
        <v>0</v>
      </c>
      <c r="Q370" s="235">
        <f>ROUND(E370*P370,2)</f>
        <v>0</v>
      </c>
      <c r="R370" s="237" t="s">
        <v>2276</v>
      </c>
      <c r="S370" s="237" t="s">
        <v>292</v>
      </c>
      <c r="T370" s="238" t="s">
        <v>439</v>
      </c>
      <c r="U370" s="220">
        <v>0.23899999999999999</v>
      </c>
      <c r="V370" s="220">
        <f>ROUND(E370*U370,2)</f>
        <v>0.24</v>
      </c>
      <c r="W370" s="220"/>
      <c r="X370" s="220" t="s">
        <v>326</v>
      </c>
      <c r="Y370" s="220" t="s">
        <v>295</v>
      </c>
      <c r="Z370" s="210"/>
      <c r="AA370" s="210"/>
      <c r="AB370" s="210"/>
      <c r="AC370" s="210"/>
      <c r="AD370" s="210"/>
      <c r="AE370" s="210"/>
      <c r="AF370" s="210"/>
      <c r="AG370" s="210" t="s">
        <v>692</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5">
      <c r="A371" s="217"/>
      <c r="B371" s="218"/>
      <c r="C371" s="251" t="s">
        <v>2246</v>
      </c>
      <c r="D371" s="239"/>
      <c r="E371" s="239"/>
      <c r="F371" s="239"/>
      <c r="G371" s="239"/>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298</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2" x14ac:dyDescent="0.25">
      <c r="A372" s="217"/>
      <c r="B372" s="218"/>
      <c r="C372" s="265" t="s">
        <v>2219</v>
      </c>
      <c r="D372" s="257"/>
      <c r="E372" s="258">
        <v>1</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395</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5">
      <c r="A373" s="232">
        <v>123</v>
      </c>
      <c r="B373" s="233" t="s">
        <v>2279</v>
      </c>
      <c r="C373" s="250" t="s">
        <v>2280</v>
      </c>
      <c r="D373" s="234" t="s">
        <v>465</v>
      </c>
      <c r="E373" s="235">
        <v>0.33606000000000003</v>
      </c>
      <c r="F373" s="236"/>
      <c r="G373" s="237">
        <f>ROUND(E373*F373,2)</f>
        <v>0</v>
      </c>
      <c r="H373" s="236"/>
      <c r="I373" s="237">
        <f>ROUND(E373*H373,2)</f>
        <v>0</v>
      </c>
      <c r="J373" s="236"/>
      <c r="K373" s="237">
        <f>ROUND(E373*J373,2)</f>
        <v>0</v>
      </c>
      <c r="L373" s="237">
        <v>12</v>
      </c>
      <c r="M373" s="237">
        <f>G373*(1+L373/100)</f>
        <v>0</v>
      </c>
      <c r="N373" s="235">
        <v>0</v>
      </c>
      <c r="O373" s="235">
        <f>ROUND(E373*N373,2)</f>
        <v>0</v>
      </c>
      <c r="P373" s="235">
        <v>0</v>
      </c>
      <c r="Q373" s="235">
        <f>ROUND(E373*P373,2)</f>
        <v>0</v>
      </c>
      <c r="R373" s="237" t="s">
        <v>915</v>
      </c>
      <c r="S373" s="237" t="s">
        <v>292</v>
      </c>
      <c r="T373" s="238" t="s">
        <v>439</v>
      </c>
      <c r="U373" s="220">
        <v>1.327</v>
      </c>
      <c r="V373" s="220">
        <f>ROUND(E373*U373,2)</f>
        <v>0.45</v>
      </c>
      <c r="W373" s="220"/>
      <c r="X373" s="220" t="s">
        <v>326</v>
      </c>
      <c r="Y373" s="220" t="s">
        <v>295</v>
      </c>
      <c r="Z373" s="210"/>
      <c r="AA373" s="210"/>
      <c r="AB373" s="210"/>
      <c r="AC373" s="210"/>
      <c r="AD373" s="210"/>
      <c r="AE373" s="210"/>
      <c r="AF373" s="210"/>
      <c r="AG373" s="210" t="s">
        <v>692</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2" x14ac:dyDescent="0.25">
      <c r="A374" s="217"/>
      <c r="B374" s="218"/>
      <c r="C374" s="266" t="s">
        <v>1341</v>
      </c>
      <c r="D374" s="263"/>
      <c r="E374" s="263"/>
      <c r="F374" s="263"/>
      <c r="G374" s="263"/>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467</v>
      </c>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x14ac:dyDescent="0.25">
      <c r="A375" s="225" t="s">
        <v>287</v>
      </c>
      <c r="B375" s="226" t="s">
        <v>203</v>
      </c>
      <c r="C375" s="249" t="s">
        <v>204</v>
      </c>
      <c r="D375" s="227"/>
      <c r="E375" s="228"/>
      <c r="F375" s="229"/>
      <c r="G375" s="229">
        <f>SUMIF(AG376:AG494,"&lt;&gt;NOR",G376:G494)</f>
        <v>0</v>
      </c>
      <c r="H375" s="229"/>
      <c r="I375" s="229">
        <f>SUM(I376:I494)</f>
        <v>0</v>
      </c>
      <c r="J375" s="229"/>
      <c r="K375" s="229">
        <f>SUM(K376:K494)</f>
        <v>0</v>
      </c>
      <c r="L375" s="229"/>
      <c r="M375" s="229">
        <f>SUM(M376:M494)</f>
        <v>0</v>
      </c>
      <c r="N375" s="228"/>
      <c r="O375" s="228">
        <f>SUM(O376:O494)</f>
        <v>0.69000000000000017</v>
      </c>
      <c r="P375" s="228"/>
      <c r="Q375" s="228">
        <f>SUM(Q376:Q494)</f>
        <v>0</v>
      </c>
      <c r="R375" s="229"/>
      <c r="S375" s="229"/>
      <c r="T375" s="230"/>
      <c r="U375" s="224"/>
      <c r="V375" s="224">
        <f>SUM(V376:V494)</f>
        <v>93.430000000000021</v>
      </c>
      <c r="W375" s="224"/>
      <c r="X375" s="224"/>
      <c r="Y375" s="224"/>
      <c r="AG375" t="s">
        <v>288</v>
      </c>
    </row>
    <row r="376" spans="1:60" ht="20.399999999999999" outlineLevel="1" x14ac:dyDescent="0.25">
      <c r="A376" s="232">
        <v>124</v>
      </c>
      <c r="B376" s="233" t="s">
        <v>2281</v>
      </c>
      <c r="C376" s="250" t="s">
        <v>2282</v>
      </c>
      <c r="D376" s="234" t="s">
        <v>437</v>
      </c>
      <c r="E376" s="235">
        <v>15</v>
      </c>
      <c r="F376" s="236"/>
      <c r="G376" s="237">
        <f>ROUND(E376*F376,2)</f>
        <v>0</v>
      </c>
      <c r="H376" s="236"/>
      <c r="I376" s="237">
        <f>ROUND(E376*H376,2)</f>
        <v>0</v>
      </c>
      <c r="J376" s="236"/>
      <c r="K376" s="237">
        <f>ROUND(E376*J376,2)</f>
        <v>0</v>
      </c>
      <c r="L376" s="237">
        <v>12</v>
      </c>
      <c r="M376" s="237">
        <f>G376*(1+L376/100)</f>
        <v>0</v>
      </c>
      <c r="N376" s="235">
        <v>8.0000000000000004E-4</v>
      </c>
      <c r="O376" s="235">
        <f>ROUND(E376*N376,2)</f>
        <v>0.01</v>
      </c>
      <c r="P376" s="235">
        <v>0</v>
      </c>
      <c r="Q376" s="235">
        <f>ROUND(E376*P376,2)</f>
        <v>0</v>
      </c>
      <c r="R376" s="237" t="s">
        <v>606</v>
      </c>
      <c r="S376" s="237" t="s">
        <v>292</v>
      </c>
      <c r="T376" s="238" t="s">
        <v>439</v>
      </c>
      <c r="U376" s="220">
        <v>0</v>
      </c>
      <c r="V376" s="220">
        <f>ROUND(E376*U376,2)</f>
        <v>0</v>
      </c>
      <c r="W376" s="220"/>
      <c r="X376" s="220" t="s">
        <v>607</v>
      </c>
      <c r="Y376" s="220" t="s">
        <v>295</v>
      </c>
      <c r="Z376" s="210"/>
      <c r="AA376" s="210"/>
      <c r="AB376" s="210"/>
      <c r="AC376" s="210"/>
      <c r="AD376" s="210"/>
      <c r="AE376" s="210"/>
      <c r="AF376" s="210"/>
      <c r="AG376" s="210" t="s">
        <v>608</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2" x14ac:dyDescent="0.25">
      <c r="A377" s="217"/>
      <c r="B377" s="218"/>
      <c r="C377" s="265" t="s">
        <v>2283</v>
      </c>
      <c r="D377" s="257"/>
      <c r="E377" s="258">
        <v>15</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395</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ht="20.399999999999999" outlineLevel="1" x14ac:dyDescent="0.25">
      <c r="A378" s="232">
        <v>125</v>
      </c>
      <c r="B378" s="233" t="s">
        <v>2284</v>
      </c>
      <c r="C378" s="250" t="s">
        <v>2285</v>
      </c>
      <c r="D378" s="234" t="s">
        <v>437</v>
      </c>
      <c r="E378" s="235">
        <v>8</v>
      </c>
      <c r="F378" s="236"/>
      <c r="G378" s="237">
        <f>ROUND(E378*F378,2)</f>
        <v>0</v>
      </c>
      <c r="H378" s="236"/>
      <c r="I378" s="237">
        <f>ROUND(E378*H378,2)</f>
        <v>0</v>
      </c>
      <c r="J378" s="236"/>
      <c r="K378" s="237">
        <f>ROUND(E378*J378,2)</f>
        <v>0</v>
      </c>
      <c r="L378" s="237">
        <v>12</v>
      </c>
      <c r="M378" s="237">
        <f>G378*(1+L378/100)</f>
        <v>0</v>
      </c>
      <c r="N378" s="235">
        <v>3.2000000000000003E-4</v>
      </c>
      <c r="O378" s="235">
        <f>ROUND(E378*N378,2)</f>
        <v>0</v>
      </c>
      <c r="P378" s="235">
        <v>0</v>
      </c>
      <c r="Q378" s="235">
        <f>ROUND(E378*P378,2)</f>
        <v>0</v>
      </c>
      <c r="R378" s="237" t="s">
        <v>606</v>
      </c>
      <c r="S378" s="237" t="s">
        <v>292</v>
      </c>
      <c r="T378" s="238" t="s">
        <v>439</v>
      </c>
      <c r="U378" s="220">
        <v>0</v>
      </c>
      <c r="V378" s="220">
        <f>ROUND(E378*U378,2)</f>
        <v>0</v>
      </c>
      <c r="W378" s="220"/>
      <c r="X378" s="220" t="s">
        <v>607</v>
      </c>
      <c r="Y378" s="220" t="s">
        <v>295</v>
      </c>
      <c r="Z378" s="210"/>
      <c r="AA378" s="210"/>
      <c r="AB378" s="210"/>
      <c r="AC378" s="210"/>
      <c r="AD378" s="210"/>
      <c r="AE378" s="210"/>
      <c r="AF378" s="210"/>
      <c r="AG378" s="210" t="s">
        <v>608</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5">
      <c r="A379" s="217"/>
      <c r="B379" s="218"/>
      <c r="C379" s="265" t="s">
        <v>2286</v>
      </c>
      <c r="D379" s="257"/>
      <c r="E379" s="258">
        <v>8</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395</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ht="20.399999999999999" outlineLevel="1" x14ac:dyDescent="0.25">
      <c r="A380" s="232">
        <v>126</v>
      </c>
      <c r="B380" s="233" t="s">
        <v>2287</v>
      </c>
      <c r="C380" s="250" t="s">
        <v>2288</v>
      </c>
      <c r="D380" s="234" t="s">
        <v>437</v>
      </c>
      <c r="E380" s="235">
        <v>1</v>
      </c>
      <c r="F380" s="236"/>
      <c r="G380" s="237">
        <f>ROUND(E380*F380,2)</f>
        <v>0</v>
      </c>
      <c r="H380" s="236"/>
      <c r="I380" s="237">
        <f>ROUND(E380*H380,2)</f>
        <v>0</v>
      </c>
      <c r="J380" s="236"/>
      <c r="K380" s="237">
        <f>ROUND(E380*J380,2)</f>
        <v>0</v>
      </c>
      <c r="L380" s="237">
        <v>12</v>
      </c>
      <c r="M380" s="237">
        <f>G380*(1+L380/100)</f>
        <v>0</v>
      </c>
      <c r="N380" s="235">
        <v>8.9999999999999993E-3</v>
      </c>
      <c r="O380" s="235">
        <f>ROUND(E380*N380,2)</f>
        <v>0.01</v>
      </c>
      <c r="P380" s="235">
        <v>0</v>
      </c>
      <c r="Q380" s="235">
        <f>ROUND(E380*P380,2)</f>
        <v>0</v>
      </c>
      <c r="R380" s="237" t="s">
        <v>606</v>
      </c>
      <c r="S380" s="237" t="s">
        <v>292</v>
      </c>
      <c r="T380" s="238" t="s">
        <v>439</v>
      </c>
      <c r="U380" s="220">
        <v>0</v>
      </c>
      <c r="V380" s="220">
        <f>ROUND(E380*U380,2)</f>
        <v>0</v>
      </c>
      <c r="W380" s="220"/>
      <c r="X380" s="220" t="s">
        <v>607</v>
      </c>
      <c r="Y380" s="220" t="s">
        <v>295</v>
      </c>
      <c r="Z380" s="210"/>
      <c r="AA380" s="210"/>
      <c r="AB380" s="210"/>
      <c r="AC380" s="210"/>
      <c r="AD380" s="210"/>
      <c r="AE380" s="210"/>
      <c r="AF380" s="210"/>
      <c r="AG380" s="210" t="s">
        <v>608</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5">
      <c r="A381" s="217"/>
      <c r="B381" s="218"/>
      <c r="C381" s="251" t="s">
        <v>488</v>
      </c>
      <c r="D381" s="239"/>
      <c r="E381" s="239"/>
      <c r="F381" s="239"/>
      <c r="G381" s="239"/>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298</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2" x14ac:dyDescent="0.25">
      <c r="A382" s="217"/>
      <c r="B382" s="218"/>
      <c r="C382" s="265" t="s">
        <v>2219</v>
      </c>
      <c r="D382" s="257"/>
      <c r="E382" s="258">
        <v>1</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395</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ht="20.399999999999999" outlineLevel="1" x14ac:dyDescent="0.25">
      <c r="A383" s="232">
        <v>127</v>
      </c>
      <c r="B383" s="233" t="s">
        <v>2289</v>
      </c>
      <c r="C383" s="250" t="s">
        <v>2290</v>
      </c>
      <c r="D383" s="234" t="s">
        <v>437</v>
      </c>
      <c r="E383" s="235">
        <v>7</v>
      </c>
      <c r="F383" s="236"/>
      <c r="G383" s="237">
        <f>ROUND(E383*F383,2)</f>
        <v>0</v>
      </c>
      <c r="H383" s="236"/>
      <c r="I383" s="237">
        <f>ROUND(E383*H383,2)</f>
        <v>0</v>
      </c>
      <c r="J383" s="236"/>
      <c r="K383" s="237">
        <f>ROUND(E383*J383,2)</f>
        <v>0</v>
      </c>
      <c r="L383" s="237">
        <v>12</v>
      </c>
      <c r="M383" s="237">
        <f>G383*(1+L383/100)</f>
        <v>0</v>
      </c>
      <c r="N383" s="235">
        <v>1.4500000000000001E-2</v>
      </c>
      <c r="O383" s="235">
        <f>ROUND(E383*N383,2)</f>
        <v>0.1</v>
      </c>
      <c r="P383" s="235">
        <v>0</v>
      </c>
      <c r="Q383" s="235">
        <f>ROUND(E383*P383,2)</f>
        <v>0</v>
      </c>
      <c r="R383" s="237" t="s">
        <v>606</v>
      </c>
      <c r="S383" s="237" t="s">
        <v>292</v>
      </c>
      <c r="T383" s="238" t="s">
        <v>439</v>
      </c>
      <c r="U383" s="220">
        <v>0</v>
      </c>
      <c r="V383" s="220">
        <f>ROUND(E383*U383,2)</f>
        <v>0</v>
      </c>
      <c r="W383" s="220"/>
      <c r="X383" s="220" t="s">
        <v>607</v>
      </c>
      <c r="Y383" s="220" t="s">
        <v>295</v>
      </c>
      <c r="Z383" s="210"/>
      <c r="AA383" s="210"/>
      <c r="AB383" s="210"/>
      <c r="AC383" s="210"/>
      <c r="AD383" s="210"/>
      <c r="AE383" s="210"/>
      <c r="AF383" s="210"/>
      <c r="AG383" s="210" t="s">
        <v>608</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2" x14ac:dyDescent="0.25">
      <c r="A384" s="217"/>
      <c r="B384" s="218"/>
      <c r="C384" s="251" t="s">
        <v>488</v>
      </c>
      <c r="D384" s="239"/>
      <c r="E384" s="239"/>
      <c r="F384" s="239"/>
      <c r="G384" s="239"/>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298</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2" x14ac:dyDescent="0.25">
      <c r="A385" s="217"/>
      <c r="B385" s="218"/>
      <c r="C385" s="265" t="s">
        <v>2126</v>
      </c>
      <c r="D385" s="257"/>
      <c r="E385" s="258">
        <v>7</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395</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ht="20.399999999999999" outlineLevel="1" x14ac:dyDescent="0.25">
      <c r="A386" s="232">
        <v>128</v>
      </c>
      <c r="B386" s="233" t="s">
        <v>2291</v>
      </c>
      <c r="C386" s="250" t="s">
        <v>2292</v>
      </c>
      <c r="D386" s="234" t="s">
        <v>437</v>
      </c>
      <c r="E386" s="235">
        <v>1</v>
      </c>
      <c r="F386" s="236"/>
      <c r="G386" s="237">
        <f>ROUND(E386*F386,2)</f>
        <v>0</v>
      </c>
      <c r="H386" s="236"/>
      <c r="I386" s="237">
        <f>ROUND(E386*H386,2)</f>
        <v>0</v>
      </c>
      <c r="J386" s="236"/>
      <c r="K386" s="237">
        <f>ROUND(E386*J386,2)</f>
        <v>0</v>
      </c>
      <c r="L386" s="237">
        <v>12</v>
      </c>
      <c r="M386" s="237">
        <f>G386*(1+L386/100)</f>
        <v>0</v>
      </c>
      <c r="N386" s="235">
        <v>1.2E-2</v>
      </c>
      <c r="O386" s="235">
        <f>ROUND(E386*N386,2)</f>
        <v>0.01</v>
      </c>
      <c r="P386" s="235">
        <v>0</v>
      </c>
      <c r="Q386" s="235">
        <f>ROUND(E386*P386,2)</f>
        <v>0</v>
      </c>
      <c r="R386" s="237" t="s">
        <v>606</v>
      </c>
      <c r="S386" s="237" t="s">
        <v>292</v>
      </c>
      <c r="T386" s="238" t="s">
        <v>439</v>
      </c>
      <c r="U386" s="220">
        <v>0</v>
      </c>
      <c r="V386" s="220">
        <f>ROUND(E386*U386,2)</f>
        <v>0</v>
      </c>
      <c r="W386" s="220"/>
      <c r="X386" s="220" t="s">
        <v>607</v>
      </c>
      <c r="Y386" s="220" t="s">
        <v>295</v>
      </c>
      <c r="Z386" s="210"/>
      <c r="AA386" s="210"/>
      <c r="AB386" s="210"/>
      <c r="AC386" s="210"/>
      <c r="AD386" s="210"/>
      <c r="AE386" s="210"/>
      <c r="AF386" s="210"/>
      <c r="AG386" s="210" t="s">
        <v>608</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2" x14ac:dyDescent="0.25">
      <c r="A387" s="217"/>
      <c r="B387" s="218"/>
      <c r="C387" s="265" t="s">
        <v>2239</v>
      </c>
      <c r="D387" s="257"/>
      <c r="E387" s="258">
        <v>1</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395</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5">
      <c r="A388" s="232">
        <v>129</v>
      </c>
      <c r="B388" s="233" t="s">
        <v>2293</v>
      </c>
      <c r="C388" s="250" t="s">
        <v>2294</v>
      </c>
      <c r="D388" s="234" t="s">
        <v>291</v>
      </c>
      <c r="E388" s="235">
        <v>40</v>
      </c>
      <c r="F388" s="236"/>
      <c r="G388" s="237">
        <f>ROUND(E388*F388,2)</f>
        <v>0</v>
      </c>
      <c r="H388" s="236"/>
      <c r="I388" s="237">
        <f>ROUND(E388*H388,2)</f>
        <v>0</v>
      </c>
      <c r="J388" s="236"/>
      <c r="K388" s="237">
        <f>ROUND(E388*J388,2)</f>
        <v>0</v>
      </c>
      <c r="L388" s="237">
        <v>12</v>
      </c>
      <c r="M388" s="237">
        <f>G388*(1+L388/100)</f>
        <v>0</v>
      </c>
      <c r="N388" s="235">
        <v>0</v>
      </c>
      <c r="O388" s="235">
        <f>ROUND(E388*N388,2)</f>
        <v>0</v>
      </c>
      <c r="P388" s="235">
        <v>0</v>
      </c>
      <c r="Q388" s="235">
        <f>ROUND(E388*P388,2)</f>
        <v>0</v>
      </c>
      <c r="R388" s="237"/>
      <c r="S388" s="237" t="s">
        <v>325</v>
      </c>
      <c r="T388" s="238" t="s">
        <v>293</v>
      </c>
      <c r="U388" s="220">
        <v>0</v>
      </c>
      <c r="V388" s="220">
        <f>ROUND(E388*U388,2)</f>
        <v>0</v>
      </c>
      <c r="W388" s="220"/>
      <c r="X388" s="220" t="s">
        <v>607</v>
      </c>
      <c r="Y388" s="220" t="s">
        <v>295</v>
      </c>
      <c r="Z388" s="210"/>
      <c r="AA388" s="210"/>
      <c r="AB388" s="210"/>
      <c r="AC388" s="210"/>
      <c r="AD388" s="210"/>
      <c r="AE388" s="210"/>
      <c r="AF388" s="210"/>
      <c r="AG388" s="210" t="s">
        <v>608</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2" x14ac:dyDescent="0.25">
      <c r="A389" s="217"/>
      <c r="B389" s="218"/>
      <c r="C389" s="265" t="s">
        <v>885</v>
      </c>
      <c r="D389" s="257"/>
      <c r="E389" s="258">
        <v>40</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395</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5">
      <c r="A390" s="232">
        <v>130</v>
      </c>
      <c r="B390" s="233" t="s">
        <v>2295</v>
      </c>
      <c r="C390" s="250" t="s">
        <v>2296</v>
      </c>
      <c r="D390" s="234" t="s">
        <v>437</v>
      </c>
      <c r="E390" s="235">
        <v>7</v>
      </c>
      <c r="F390" s="236"/>
      <c r="G390" s="237">
        <f>ROUND(E390*F390,2)</f>
        <v>0</v>
      </c>
      <c r="H390" s="236"/>
      <c r="I390" s="237">
        <f>ROUND(E390*H390,2)</f>
        <v>0</v>
      </c>
      <c r="J390" s="236"/>
      <c r="K390" s="237">
        <f>ROUND(E390*J390,2)</f>
        <v>0</v>
      </c>
      <c r="L390" s="237">
        <v>12</v>
      </c>
      <c r="M390" s="237">
        <f>G390*(1+L390/100)</f>
        <v>0</v>
      </c>
      <c r="N390" s="235">
        <v>0</v>
      </c>
      <c r="O390" s="235">
        <f>ROUND(E390*N390,2)</f>
        <v>0</v>
      </c>
      <c r="P390" s="235">
        <v>0</v>
      </c>
      <c r="Q390" s="235">
        <f>ROUND(E390*P390,2)</f>
        <v>0</v>
      </c>
      <c r="R390" s="237" t="s">
        <v>606</v>
      </c>
      <c r="S390" s="237" t="s">
        <v>292</v>
      </c>
      <c r="T390" s="238" t="s">
        <v>439</v>
      </c>
      <c r="U390" s="220">
        <v>0</v>
      </c>
      <c r="V390" s="220">
        <f>ROUND(E390*U390,2)</f>
        <v>0</v>
      </c>
      <c r="W390" s="220"/>
      <c r="X390" s="220" t="s">
        <v>607</v>
      </c>
      <c r="Y390" s="220" t="s">
        <v>295</v>
      </c>
      <c r="Z390" s="210"/>
      <c r="AA390" s="210"/>
      <c r="AB390" s="210"/>
      <c r="AC390" s="210"/>
      <c r="AD390" s="210"/>
      <c r="AE390" s="210"/>
      <c r="AF390" s="210"/>
      <c r="AG390" s="210" t="s">
        <v>608</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2" x14ac:dyDescent="0.25">
      <c r="A391" s="217"/>
      <c r="B391" s="218"/>
      <c r="C391" s="251" t="s">
        <v>488</v>
      </c>
      <c r="D391" s="239"/>
      <c r="E391" s="239"/>
      <c r="F391" s="239"/>
      <c r="G391" s="239"/>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298</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5">
      <c r="A392" s="217"/>
      <c r="B392" s="218"/>
      <c r="C392" s="265" t="s">
        <v>2126</v>
      </c>
      <c r="D392" s="257"/>
      <c r="E392" s="258">
        <v>7</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395</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5">
      <c r="A393" s="232">
        <v>131</v>
      </c>
      <c r="B393" s="233" t="s">
        <v>2297</v>
      </c>
      <c r="C393" s="250" t="s">
        <v>2298</v>
      </c>
      <c r="D393" s="234" t="s">
        <v>437</v>
      </c>
      <c r="E393" s="235">
        <v>8</v>
      </c>
      <c r="F393" s="236"/>
      <c r="G393" s="237">
        <f>ROUND(E393*F393,2)</f>
        <v>0</v>
      </c>
      <c r="H393" s="236"/>
      <c r="I393" s="237">
        <f>ROUND(E393*H393,2)</f>
        <v>0</v>
      </c>
      <c r="J393" s="236"/>
      <c r="K393" s="237">
        <f>ROUND(E393*J393,2)</f>
        <v>0</v>
      </c>
      <c r="L393" s="237">
        <v>12</v>
      </c>
      <c r="M393" s="237">
        <f>G393*(1+L393/100)</f>
        <v>0</v>
      </c>
      <c r="N393" s="235">
        <v>2.3999999999999998E-3</v>
      </c>
      <c r="O393" s="235">
        <f>ROUND(E393*N393,2)</f>
        <v>0.02</v>
      </c>
      <c r="P393" s="235">
        <v>0</v>
      </c>
      <c r="Q393" s="235">
        <f>ROUND(E393*P393,2)</f>
        <v>0</v>
      </c>
      <c r="R393" s="237" t="s">
        <v>606</v>
      </c>
      <c r="S393" s="237" t="s">
        <v>292</v>
      </c>
      <c r="T393" s="238" t="s">
        <v>439</v>
      </c>
      <c r="U393" s="220">
        <v>0</v>
      </c>
      <c r="V393" s="220">
        <f>ROUND(E393*U393,2)</f>
        <v>0</v>
      </c>
      <c r="W393" s="220"/>
      <c r="X393" s="220" t="s">
        <v>607</v>
      </c>
      <c r="Y393" s="220" t="s">
        <v>295</v>
      </c>
      <c r="Z393" s="210"/>
      <c r="AA393" s="210"/>
      <c r="AB393" s="210"/>
      <c r="AC393" s="210"/>
      <c r="AD393" s="210"/>
      <c r="AE393" s="210"/>
      <c r="AF393" s="210"/>
      <c r="AG393" s="210" t="s">
        <v>608</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2" x14ac:dyDescent="0.25">
      <c r="A394" s="217"/>
      <c r="B394" s="218"/>
      <c r="C394" s="251" t="s">
        <v>488</v>
      </c>
      <c r="D394" s="239"/>
      <c r="E394" s="239"/>
      <c r="F394" s="239"/>
      <c r="G394" s="239"/>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298</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2" x14ac:dyDescent="0.25">
      <c r="A395" s="217"/>
      <c r="B395" s="218"/>
      <c r="C395" s="265" t="s">
        <v>2299</v>
      </c>
      <c r="D395" s="257"/>
      <c r="E395" s="258">
        <v>8</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395</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5">
      <c r="A396" s="232">
        <v>132</v>
      </c>
      <c r="B396" s="233" t="s">
        <v>2300</v>
      </c>
      <c r="C396" s="250" t="s">
        <v>2301</v>
      </c>
      <c r="D396" s="234" t="s">
        <v>437</v>
      </c>
      <c r="E396" s="235">
        <v>5</v>
      </c>
      <c r="F396" s="236"/>
      <c r="G396" s="237">
        <f>ROUND(E396*F396,2)</f>
        <v>0</v>
      </c>
      <c r="H396" s="236"/>
      <c r="I396" s="237">
        <f>ROUND(E396*H396,2)</f>
        <v>0</v>
      </c>
      <c r="J396" s="236"/>
      <c r="K396" s="237">
        <f>ROUND(E396*J396,2)</f>
        <v>0</v>
      </c>
      <c r="L396" s="237">
        <v>12</v>
      </c>
      <c r="M396" s="237">
        <f>G396*(1+L396/100)</f>
        <v>0</v>
      </c>
      <c r="N396" s="235">
        <v>2E-3</v>
      </c>
      <c r="O396" s="235">
        <f>ROUND(E396*N396,2)</f>
        <v>0.01</v>
      </c>
      <c r="P396" s="235">
        <v>0</v>
      </c>
      <c r="Q396" s="235">
        <f>ROUND(E396*P396,2)</f>
        <v>0</v>
      </c>
      <c r="R396" s="237" t="s">
        <v>606</v>
      </c>
      <c r="S396" s="237" t="s">
        <v>292</v>
      </c>
      <c r="T396" s="238" t="s">
        <v>439</v>
      </c>
      <c r="U396" s="220">
        <v>0</v>
      </c>
      <c r="V396" s="220">
        <f>ROUND(E396*U396,2)</f>
        <v>0</v>
      </c>
      <c r="W396" s="220"/>
      <c r="X396" s="220" t="s">
        <v>607</v>
      </c>
      <c r="Y396" s="220" t="s">
        <v>295</v>
      </c>
      <c r="Z396" s="210"/>
      <c r="AA396" s="210"/>
      <c r="AB396" s="210"/>
      <c r="AC396" s="210"/>
      <c r="AD396" s="210"/>
      <c r="AE396" s="210"/>
      <c r="AF396" s="210"/>
      <c r="AG396" s="210" t="s">
        <v>608</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5">
      <c r="A397" s="217"/>
      <c r="B397" s="218"/>
      <c r="C397" s="251" t="s">
        <v>488</v>
      </c>
      <c r="D397" s="239"/>
      <c r="E397" s="239"/>
      <c r="F397" s="239"/>
      <c r="G397" s="239"/>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298</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2" x14ac:dyDescent="0.25">
      <c r="A398" s="217"/>
      <c r="B398" s="218"/>
      <c r="C398" s="265" t="s">
        <v>2302</v>
      </c>
      <c r="D398" s="257"/>
      <c r="E398" s="258">
        <v>5</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395</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1" x14ac:dyDescent="0.25">
      <c r="A399" s="232">
        <v>133</v>
      </c>
      <c r="B399" s="233" t="s">
        <v>2303</v>
      </c>
      <c r="C399" s="250" t="s">
        <v>2304</v>
      </c>
      <c r="D399" s="234" t="s">
        <v>437</v>
      </c>
      <c r="E399" s="235">
        <v>12</v>
      </c>
      <c r="F399" s="236"/>
      <c r="G399" s="237">
        <f>ROUND(E399*F399,2)</f>
        <v>0</v>
      </c>
      <c r="H399" s="236"/>
      <c r="I399" s="237">
        <f>ROUND(E399*H399,2)</f>
        <v>0</v>
      </c>
      <c r="J399" s="236"/>
      <c r="K399" s="237">
        <f>ROUND(E399*J399,2)</f>
        <v>0</v>
      </c>
      <c r="L399" s="237">
        <v>12</v>
      </c>
      <c r="M399" s="237">
        <f>G399*(1+L399/100)</f>
        <v>0</v>
      </c>
      <c r="N399" s="235">
        <v>6.9999999999999999E-4</v>
      </c>
      <c r="O399" s="235">
        <f>ROUND(E399*N399,2)</f>
        <v>0.01</v>
      </c>
      <c r="P399" s="235">
        <v>0</v>
      </c>
      <c r="Q399" s="235">
        <f>ROUND(E399*P399,2)</f>
        <v>0</v>
      </c>
      <c r="R399" s="237" t="s">
        <v>606</v>
      </c>
      <c r="S399" s="237" t="s">
        <v>292</v>
      </c>
      <c r="T399" s="238" t="s">
        <v>439</v>
      </c>
      <c r="U399" s="220">
        <v>0</v>
      </c>
      <c r="V399" s="220">
        <f>ROUND(E399*U399,2)</f>
        <v>0</v>
      </c>
      <c r="W399" s="220"/>
      <c r="X399" s="220" t="s">
        <v>607</v>
      </c>
      <c r="Y399" s="220" t="s">
        <v>295</v>
      </c>
      <c r="Z399" s="210"/>
      <c r="AA399" s="210"/>
      <c r="AB399" s="210"/>
      <c r="AC399" s="210"/>
      <c r="AD399" s="210"/>
      <c r="AE399" s="210"/>
      <c r="AF399" s="210"/>
      <c r="AG399" s="210" t="s">
        <v>608</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2" x14ac:dyDescent="0.25">
      <c r="A400" s="217"/>
      <c r="B400" s="218"/>
      <c r="C400" s="251" t="s">
        <v>488</v>
      </c>
      <c r="D400" s="239"/>
      <c r="E400" s="239"/>
      <c r="F400" s="239"/>
      <c r="G400" s="239"/>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298</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5">
      <c r="A401" s="217"/>
      <c r="B401" s="218"/>
      <c r="C401" s="265" t="s">
        <v>2305</v>
      </c>
      <c r="D401" s="257"/>
      <c r="E401" s="258">
        <v>12</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395</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5">
      <c r="A402" s="232">
        <v>134</v>
      </c>
      <c r="B402" s="233" t="s">
        <v>2306</v>
      </c>
      <c r="C402" s="250" t="s">
        <v>2307</v>
      </c>
      <c r="D402" s="234" t="s">
        <v>437</v>
      </c>
      <c r="E402" s="235">
        <v>7</v>
      </c>
      <c r="F402" s="236"/>
      <c r="G402" s="237">
        <f>ROUND(E402*F402,2)</f>
        <v>0</v>
      </c>
      <c r="H402" s="236"/>
      <c r="I402" s="237">
        <f>ROUND(E402*H402,2)</f>
        <v>0</v>
      </c>
      <c r="J402" s="236"/>
      <c r="K402" s="237">
        <f>ROUND(E402*J402,2)</f>
        <v>0</v>
      </c>
      <c r="L402" s="237">
        <v>12</v>
      </c>
      <c r="M402" s="237">
        <f>G402*(1+L402/100)</f>
        <v>0</v>
      </c>
      <c r="N402" s="235">
        <v>2E-3</v>
      </c>
      <c r="O402" s="235">
        <f>ROUND(E402*N402,2)</f>
        <v>0.01</v>
      </c>
      <c r="P402" s="235">
        <v>0</v>
      </c>
      <c r="Q402" s="235">
        <f>ROUND(E402*P402,2)</f>
        <v>0</v>
      </c>
      <c r="R402" s="237"/>
      <c r="S402" s="237" t="s">
        <v>325</v>
      </c>
      <c r="T402" s="238" t="s">
        <v>293</v>
      </c>
      <c r="U402" s="220">
        <v>0</v>
      </c>
      <c r="V402" s="220">
        <f>ROUND(E402*U402,2)</f>
        <v>0</v>
      </c>
      <c r="W402" s="220"/>
      <c r="X402" s="220" t="s">
        <v>607</v>
      </c>
      <c r="Y402" s="220" t="s">
        <v>295</v>
      </c>
      <c r="Z402" s="210"/>
      <c r="AA402" s="210"/>
      <c r="AB402" s="210"/>
      <c r="AC402" s="210"/>
      <c r="AD402" s="210"/>
      <c r="AE402" s="210"/>
      <c r="AF402" s="210"/>
      <c r="AG402" s="210" t="s">
        <v>608</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5">
      <c r="A403" s="217"/>
      <c r="B403" s="218"/>
      <c r="C403" s="265" t="s">
        <v>2308</v>
      </c>
      <c r="D403" s="257"/>
      <c r="E403" s="258">
        <v>7</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395</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5">
      <c r="A404" s="232">
        <v>135</v>
      </c>
      <c r="B404" s="233" t="s">
        <v>2309</v>
      </c>
      <c r="C404" s="250" t="s">
        <v>2310</v>
      </c>
      <c r="D404" s="234" t="s">
        <v>437</v>
      </c>
      <c r="E404" s="235">
        <v>8</v>
      </c>
      <c r="F404" s="236"/>
      <c r="G404" s="237">
        <f>ROUND(E404*F404,2)</f>
        <v>0</v>
      </c>
      <c r="H404" s="236"/>
      <c r="I404" s="237">
        <f>ROUND(E404*H404,2)</f>
        <v>0</v>
      </c>
      <c r="J404" s="236"/>
      <c r="K404" s="237">
        <f>ROUND(E404*J404,2)</f>
        <v>0</v>
      </c>
      <c r="L404" s="237">
        <v>12</v>
      </c>
      <c r="M404" s="237">
        <f>G404*(1+L404/100)</f>
        <v>0</v>
      </c>
      <c r="N404" s="235">
        <v>2.3999999999999998E-3</v>
      </c>
      <c r="O404" s="235">
        <f>ROUND(E404*N404,2)</f>
        <v>0.02</v>
      </c>
      <c r="P404" s="235">
        <v>0</v>
      </c>
      <c r="Q404" s="235">
        <f>ROUND(E404*P404,2)</f>
        <v>0</v>
      </c>
      <c r="R404" s="237"/>
      <c r="S404" s="237" t="s">
        <v>325</v>
      </c>
      <c r="T404" s="238" t="s">
        <v>293</v>
      </c>
      <c r="U404" s="220">
        <v>0</v>
      </c>
      <c r="V404" s="220">
        <f>ROUND(E404*U404,2)</f>
        <v>0</v>
      </c>
      <c r="W404" s="220"/>
      <c r="X404" s="220" t="s">
        <v>607</v>
      </c>
      <c r="Y404" s="220" t="s">
        <v>295</v>
      </c>
      <c r="Z404" s="210"/>
      <c r="AA404" s="210"/>
      <c r="AB404" s="210"/>
      <c r="AC404" s="210"/>
      <c r="AD404" s="210"/>
      <c r="AE404" s="210"/>
      <c r="AF404" s="210"/>
      <c r="AG404" s="210" t="s">
        <v>608</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2" x14ac:dyDescent="0.25">
      <c r="A405" s="217"/>
      <c r="B405" s="218"/>
      <c r="C405" s="251" t="s">
        <v>488</v>
      </c>
      <c r="D405" s="239"/>
      <c r="E405" s="239"/>
      <c r="F405" s="239"/>
      <c r="G405" s="239"/>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298</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2" x14ac:dyDescent="0.25">
      <c r="A406" s="217"/>
      <c r="B406" s="218"/>
      <c r="C406" s="265" t="s">
        <v>2311</v>
      </c>
      <c r="D406" s="257"/>
      <c r="E406" s="258">
        <v>8</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395</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5">
      <c r="A407" s="232">
        <v>136</v>
      </c>
      <c r="B407" s="233" t="s">
        <v>2312</v>
      </c>
      <c r="C407" s="250" t="s">
        <v>2313</v>
      </c>
      <c r="D407" s="234" t="s">
        <v>2204</v>
      </c>
      <c r="E407" s="235">
        <v>1</v>
      </c>
      <c r="F407" s="236"/>
      <c r="G407" s="237">
        <f>ROUND(E407*F407,2)</f>
        <v>0</v>
      </c>
      <c r="H407" s="236"/>
      <c r="I407" s="237">
        <f>ROUND(E407*H407,2)</f>
        <v>0</v>
      </c>
      <c r="J407" s="236"/>
      <c r="K407" s="237">
        <f>ROUND(E407*J407,2)</f>
        <v>0</v>
      </c>
      <c r="L407" s="237">
        <v>12</v>
      </c>
      <c r="M407" s="237">
        <f>G407*(1+L407/100)</f>
        <v>0</v>
      </c>
      <c r="N407" s="235">
        <v>1.6389999999999998E-2</v>
      </c>
      <c r="O407" s="235">
        <f>ROUND(E407*N407,2)</f>
        <v>0.02</v>
      </c>
      <c r="P407" s="235">
        <v>0</v>
      </c>
      <c r="Q407" s="235">
        <f>ROUND(E407*P407,2)</f>
        <v>0</v>
      </c>
      <c r="R407" s="237"/>
      <c r="S407" s="237" t="s">
        <v>325</v>
      </c>
      <c r="T407" s="238" t="s">
        <v>293</v>
      </c>
      <c r="U407" s="220">
        <v>0</v>
      </c>
      <c r="V407" s="220">
        <f>ROUND(E407*U407,2)</f>
        <v>0</v>
      </c>
      <c r="W407" s="220"/>
      <c r="X407" s="220" t="s">
        <v>326</v>
      </c>
      <c r="Y407" s="220" t="s">
        <v>295</v>
      </c>
      <c r="Z407" s="210"/>
      <c r="AA407" s="210"/>
      <c r="AB407" s="210"/>
      <c r="AC407" s="210"/>
      <c r="AD407" s="210"/>
      <c r="AE407" s="210"/>
      <c r="AF407" s="210"/>
      <c r="AG407" s="210" t="s">
        <v>327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2" x14ac:dyDescent="0.25">
      <c r="A408" s="217"/>
      <c r="B408" s="218"/>
      <c r="C408" s="265" t="s">
        <v>2219</v>
      </c>
      <c r="D408" s="257"/>
      <c r="E408" s="258">
        <v>1</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395</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5">
      <c r="A409" s="232">
        <v>137</v>
      </c>
      <c r="B409" s="233" t="s">
        <v>2314</v>
      </c>
      <c r="C409" s="250" t="s">
        <v>2315</v>
      </c>
      <c r="D409" s="234" t="s">
        <v>2204</v>
      </c>
      <c r="E409" s="235">
        <v>7</v>
      </c>
      <c r="F409" s="236"/>
      <c r="G409" s="237">
        <f>ROUND(E409*F409,2)</f>
        <v>0</v>
      </c>
      <c r="H409" s="236"/>
      <c r="I409" s="237">
        <f>ROUND(E409*H409,2)</f>
        <v>0</v>
      </c>
      <c r="J409" s="236"/>
      <c r="K409" s="237">
        <f>ROUND(E409*J409,2)</f>
        <v>0</v>
      </c>
      <c r="L409" s="237">
        <v>12</v>
      </c>
      <c r="M409" s="237">
        <f>G409*(1+L409/100)</f>
        <v>0</v>
      </c>
      <c r="N409" s="235">
        <v>1.8890000000000001E-2</v>
      </c>
      <c r="O409" s="235">
        <f>ROUND(E409*N409,2)</f>
        <v>0.13</v>
      </c>
      <c r="P409" s="235">
        <v>0</v>
      </c>
      <c r="Q409" s="235">
        <f>ROUND(E409*P409,2)</f>
        <v>0</v>
      </c>
      <c r="R409" s="237"/>
      <c r="S409" s="237" t="s">
        <v>325</v>
      </c>
      <c r="T409" s="238" t="s">
        <v>293</v>
      </c>
      <c r="U409" s="220">
        <v>0</v>
      </c>
      <c r="V409" s="220">
        <f>ROUND(E409*U409,2)</f>
        <v>0</v>
      </c>
      <c r="W409" s="220"/>
      <c r="X409" s="220" t="s">
        <v>326</v>
      </c>
      <c r="Y409" s="220" t="s">
        <v>295</v>
      </c>
      <c r="Z409" s="210"/>
      <c r="AA409" s="210"/>
      <c r="AB409" s="210"/>
      <c r="AC409" s="210"/>
      <c r="AD409" s="210"/>
      <c r="AE409" s="210"/>
      <c r="AF409" s="210"/>
      <c r="AG409" s="210" t="s">
        <v>327</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2" x14ac:dyDescent="0.25">
      <c r="A410" s="217"/>
      <c r="B410" s="218"/>
      <c r="C410" s="251" t="s">
        <v>2316</v>
      </c>
      <c r="D410" s="239"/>
      <c r="E410" s="239"/>
      <c r="F410" s="239"/>
      <c r="G410" s="239"/>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298</v>
      </c>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2" x14ac:dyDescent="0.25">
      <c r="A411" s="217"/>
      <c r="B411" s="218"/>
      <c r="C411" s="265" t="s">
        <v>2126</v>
      </c>
      <c r="D411" s="257"/>
      <c r="E411" s="258">
        <v>7</v>
      </c>
      <c r="F411" s="220"/>
      <c r="G411" s="220"/>
      <c r="H411" s="220"/>
      <c r="I411" s="220"/>
      <c r="J411" s="220"/>
      <c r="K411" s="220"/>
      <c r="L411" s="220"/>
      <c r="M411" s="220"/>
      <c r="N411" s="219"/>
      <c r="O411" s="219"/>
      <c r="P411" s="219"/>
      <c r="Q411" s="219"/>
      <c r="R411" s="220"/>
      <c r="S411" s="220"/>
      <c r="T411" s="220"/>
      <c r="U411" s="220"/>
      <c r="V411" s="220"/>
      <c r="W411" s="220"/>
      <c r="X411" s="220"/>
      <c r="Y411" s="220"/>
      <c r="Z411" s="210"/>
      <c r="AA411" s="210"/>
      <c r="AB411" s="210"/>
      <c r="AC411" s="210"/>
      <c r="AD411" s="210"/>
      <c r="AE411" s="210"/>
      <c r="AF411" s="210"/>
      <c r="AG411" s="210" t="s">
        <v>395</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5">
      <c r="A412" s="232">
        <v>138</v>
      </c>
      <c r="B412" s="233" t="s">
        <v>2317</v>
      </c>
      <c r="C412" s="250" t="s">
        <v>2318</v>
      </c>
      <c r="D412" s="234" t="s">
        <v>2204</v>
      </c>
      <c r="E412" s="235">
        <v>7</v>
      </c>
      <c r="F412" s="236"/>
      <c r="G412" s="237">
        <f>ROUND(E412*F412,2)</f>
        <v>0</v>
      </c>
      <c r="H412" s="236"/>
      <c r="I412" s="237">
        <f>ROUND(E412*H412,2)</f>
        <v>0</v>
      </c>
      <c r="J412" s="236"/>
      <c r="K412" s="237">
        <f>ROUND(E412*J412,2)</f>
        <v>0</v>
      </c>
      <c r="L412" s="237">
        <v>12</v>
      </c>
      <c r="M412" s="237">
        <f>G412*(1+L412/100)</f>
        <v>0</v>
      </c>
      <c r="N412" s="235">
        <v>1.7010000000000001E-2</v>
      </c>
      <c r="O412" s="235">
        <f>ROUND(E412*N412,2)</f>
        <v>0.12</v>
      </c>
      <c r="P412" s="235">
        <v>0</v>
      </c>
      <c r="Q412" s="235">
        <f>ROUND(E412*P412,2)</f>
        <v>0</v>
      </c>
      <c r="R412" s="237" t="s">
        <v>915</v>
      </c>
      <c r="S412" s="237" t="s">
        <v>292</v>
      </c>
      <c r="T412" s="238" t="s">
        <v>439</v>
      </c>
      <c r="U412" s="220">
        <v>1.2529999999999999</v>
      </c>
      <c r="V412" s="220">
        <f>ROUND(E412*U412,2)</f>
        <v>8.77</v>
      </c>
      <c r="W412" s="220"/>
      <c r="X412" s="220" t="s">
        <v>326</v>
      </c>
      <c r="Y412" s="220" t="s">
        <v>295</v>
      </c>
      <c r="Z412" s="210"/>
      <c r="AA412" s="210"/>
      <c r="AB412" s="210"/>
      <c r="AC412" s="210"/>
      <c r="AD412" s="210"/>
      <c r="AE412" s="210"/>
      <c r="AF412" s="210"/>
      <c r="AG412" s="210" t="s">
        <v>692</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2" x14ac:dyDescent="0.25">
      <c r="A413" s="217"/>
      <c r="B413" s="218"/>
      <c r="C413" s="251" t="s">
        <v>488</v>
      </c>
      <c r="D413" s="239"/>
      <c r="E413" s="239"/>
      <c r="F413" s="239"/>
      <c r="G413" s="239"/>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298</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2" x14ac:dyDescent="0.25">
      <c r="A414" s="217"/>
      <c r="B414" s="218"/>
      <c r="C414" s="265" t="s">
        <v>2319</v>
      </c>
      <c r="D414" s="257"/>
      <c r="E414" s="258">
        <v>7</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395</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5">
      <c r="A415" s="232">
        <v>139</v>
      </c>
      <c r="B415" s="233" t="s">
        <v>2320</v>
      </c>
      <c r="C415" s="250" t="s">
        <v>2321</v>
      </c>
      <c r="D415" s="234" t="s">
        <v>2204</v>
      </c>
      <c r="E415" s="235">
        <v>4</v>
      </c>
      <c r="F415" s="236"/>
      <c r="G415" s="237">
        <f>ROUND(E415*F415,2)</f>
        <v>0</v>
      </c>
      <c r="H415" s="236"/>
      <c r="I415" s="237">
        <f>ROUND(E415*H415,2)</f>
        <v>0</v>
      </c>
      <c r="J415" s="236"/>
      <c r="K415" s="237">
        <f>ROUND(E415*J415,2)</f>
        <v>0</v>
      </c>
      <c r="L415" s="237">
        <v>12</v>
      </c>
      <c r="M415" s="237">
        <f>G415*(1+L415/100)</f>
        <v>0</v>
      </c>
      <c r="N415" s="235">
        <v>1.7010000000000001E-2</v>
      </c>
      <c r="O415" s="235">
        <f>ROUND(E415*N415,2)</f>
        <v>7.0000000000000007E-2</v>
      </c>
      <c r="P415" s="235">
        <v>0</v>
      </c>
      <c r="Q415" s="235">
        <f>ROUND(E415*P415,2)</f>
        <v>0</v>
      </c>
      <c r="R415" s="237"/>
      <c r="S415" s="237" t="s">
        <v>325</v>
      </c>
      <c r="T415" s="238" t="s">
        <v>293</v>
      </c>
      <c r="U415" s="220">
        <v>0</v>
      </c>
      <c r="V415" s="220">
        <f>ROUND(E415*U415,2)</f>
        <v>0</v>
      </c>
      <c r="W415" s="220"/>
      <c r="X415" s="220" t="s">
        <v>326</v>
      </c>
      <c r="Y415" s="220" t="s">
        <v>295</v>
      </c>
      <c r="Z415" s="210"/>
      <c r="AA415" s="210"/>
      <c r="AB415" s="210"/>
      <c r="AC415" s="210"/>
      <c r="AD415" s="210"/>
      <c r="AE415" s="210"/>
      <c r="AF415" s="210"/>
      <c r="AG415" s="210" t="s">
        <v>327</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5">
      <c r="A416" s="217"/>
      <c r="B416" s="218"/>
      <c r="C416" s="251" t="s">
        <v>488</v>
      </c>
      <c r="D416" s="239"/>
      <c r="E416" s="239"/>
      <c r="F416" s="239"/>
      <c r="G416" s="239"/>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298</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5">
      <c r="A417" s="217"/>
      <c r="B417" s="218"/>
      <c r="C417" s="265" t="s">
        <v>2322</v>
      </c>
      <c r="D417" s="257"/>
      <c r="E417" s="258">
        <v>4</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395</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5">
      <c r="A418" s="232">
        <v>140</v>
      </c>
      <c r="B418" s="233" t="s">
        <v>2323</v>
      </c>
      <c r="C418" s="250" t="s">
        <v>2324</v>
      </c>
      <c r="D418" s="234" t="s">
        <v>2204</v>
      </c>
      <c r="E418" s="235">
        <v>1</v>
      </c>
      <c r="F418" s="236"/>
      <c r="G418" s="237">
        <f>ROUND(E418*F418,2)</f>
        <v>0</v>
      </c>
      <c r="H418" s="236"/>
      <c r="I418" s="237">
        <f>ROUND(E418*H418,2)</f>
        <v>0</v>
      </c>
      <c r="J418" s="236"/>
      <c r="K418" s="237">
        <f>ROUND(E418*J418,2)</f>
        <v>0</v>
      </c>
      <c r="L418" s="237">
        <v>12</v>
      </c>
      <c r="M418" s="237">
        <f>G418*(1+L418/100)</f>
        <v>0</v>
      </c>
      <c r="N418" s="235">
        <v>1.09E-2</v>
      </c>
      <c r="O418" s="235">
        <f>ROUND(E418*N418,2)</f>
        <v>0.01</v>
      </c>
      <c r="P418" s="235">
        <v>0</v>
      </c>
      <c r="Q418" s="235">
        <f>ROUND(E418*P418,2)</f>
        <v>0</v>
      </c>
      <c r="R418" s="237" t="s">
        <v>915</v>
      </c>
      <c r="S418" s="237" t="s">
        <v>292</v>
      </c>
      <c r="T418" s="238" t="s">
        <v>439</v>
      </c>
      <c r="U418" s="220">
        <v>1.25</v>
      </c>
      <c r="V418" s="220">
        <f>ROUND(E418*U418,2)</f>
        <v>1.25</v>
      </c>
      <c r="W418" s="220"/>
      <c r="X418" s="220" t="s">
        <v>326</v>
      </c>
      <c r="Y418" s="220" t="s">
        <v>295</v>
      </c>
      <c r="Z418" s="210"/>
      <c r="AA418" s="210"/>
      <c r="AB418" s="210"/>
      <c r="AC418" s="210"/>
      <c r="AD418" s="210"/>
      <c r="AE418" s="210"/>
      <c r="AF418" s="210"/>
      <c r="AG418" s="210" t="s">
        <v>692</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2" x14ac:dyDescent="0.25">
      <c r="A419" s="217"/>
      <c r="B419" s="218"/>
      <c r="C419" s="251" t="s">
        <v>488</v>
      </c>
      <c r="D419" s="239"/>
      <c r="E419" s="239"/>
      <c r="F419" s="239"/>
      <c r="G419" s="239"/>
      <c r="H419" s="220"/>
      <c r="I419" s="220"/>
      <c r="J419" s="220"/>
      <c r="K419" s="220"/>
      <c r="L419" s="220"/>
      <c r="M419" s="220"/>
      <c r="N419" s="219"/>
      <c r="O419" s="219"/>
      <c r="P419" s="219"/>
      <c r="Q419" s="219"/>
      <c r="R419" s="220"/>
      <c r="S419" s="220"/>
      <c r="T419" s="220"/>
      <c r="U419" s="220"/>
      <c r="V419" s="220"/>
      <c r="W419" s="220"/>
      <c r="X419" s="220"/>
      <c r="Y419" s="220"/>
      <c r="Z419" s="210"/>
      <c r="AA419" s="210"/>
      <c r="AB419" s="210"/>
      <c r="AC419" s="210"/>
      <c r="AD419" s="210"/>
      <c r="AE419" s="210"/>
      <c r="AF419" s="210"/>
      <c r="AG419" s="210" t="s">
        <v>298</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5">
      <c r="A420" s="217"/>
      <c r="B420" s="218"/>
      <c r="C420" s="265" t="s">
        <v>2239</v>
      </c>
      <c r="D420" s="257"/>
      <c r="E420" s="258">
        <v>1</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395</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5">
      <c r="A421" s="232">
        <v>141</v>
      </c>
      <c r="B421" s="233" t="s">
        <v>2325</v>
      </c>
      <c r="C421" s="250" t="s">
        <v>2326</v>
      </c>
      <c r="D421" s="234" t="s">
        <v>2204</v>
      </c>
      <c r="E421" s="235">
        <v>9</v>
      </c>
      <c r="F421" s="236"/>
      <c r="G421" s="237">
        <f>ROUND(E421*F421,2)</f>
        <v>0</v>
      </c>
      <c r="H421" s="236"/>
      <c r="I421" s="237">
        <f>ROUND(E421*H421,2)</f>
        <v>0</v>
      </c>
      <c r="J421" s="236"/>
      <c r="K421" s="237">
        <f>ROUND(E421*J421,2)</f>
        <v>0</v>
      </c>
      <c r="L421" s="237">
        <v>12</v>
      </c>
      <c r="M421" s="237">
        <f>G421*(1+L421/100)</f>
        <v>0</v>
      </c>
      <c r="N421" s="235">
        <v>0</v>
      </c>
      <c r="O421" s="235">
        <f>ROUND(E421*N421,2)</f>
        <v>0</v>
      </c>
      <c r="P421" s="235">
        <v>0</v>
      </c>
      <c r="Q421" s="235">
        <f>ROUND(E421*P421,2)</f>
        <v>0</v>
      </c>
      <c r="R421" s="237" t="s">
        <v>915</v>
      </c>
      <c r="S421" s="237" t="s">
        <v>292</v>
      </c>
      <c r="T421" s="238" t="s">
        <v>439</v>
      </c>
      <c r="U421" s="220">
        <v>1.77</v>
      </c>
      <c r="V421" s="220">
        <f>ROUND(E421*U421,2)</f>
        <v>15.93</v>
      </c>
      <c r="W421" s="220"/>
      <c r="X421" s="220" t="s">
        <v>326</v>
      </c>
      <c r="Y421" s="220" t="s">
        <v>295</v>
      </c>
      <c r="Z421" s="210"/>
      <c r="AA421" s="210"/>
      <c r="AB421" s="210"/>
      <c r="AC421" s="210"/>
      <c r="AD421" s="210"/>
      <c r="AE421" s="210"/>
      <c r="AF421" s="210"/>
      <c r="AG421" s="210" t="s">
        <v>692</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5">
      <c r="A422" s="217"/>
      <c r="B422" s="218"/>
      <c r="C422" s="265" t="s">
        <v>2327</v>
      </c>
      <c r="D422" s="257"/>
      <c r="E422" s="258">
        <v>1</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395</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5">
      <c r="A423" s="217"/>
      <c r="B423" s="218"/>
      <c r="C423" s="265" t="s">
        <v>2328</v>
      </c>
      <c r="D423" s="257"/>
      <c r="E423" s="258">
        <v>7</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395</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5">
      <c r="A424" s="217"/>
      <c r="B424" s="218"/>
      <c r="C424" s="265" t="s">
        <v>2329</v>
      </c>
      <c r="D424" s="257"/>
      <c r="E424" s="258">
        <v>1</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395</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5">
      <c r="A425" s="232">
        <v>142</v>
      </c>
      <c r="B425" s="233" t="s">
        <v>2330</v>
      </c>
      <c r="C425" s="250" t="s">
        <v>2331</v>
      </c>
      <c r="D425" s="234" t="s">
        <v>336</v>
      </c>
      <c r="E425" s="235">
        <v>6</v>
      </c>
      <c r="F425" s="236"/>
      <c r="G425" s="237">
        <f>ROUND(E425*F425,2)</f>
        <v>0</v>
      </c>
      <c r="H425" s="236"/>
      <c r="I425" s="237">
        <f>ROUND(E425*H425,2)</f>
        <v>0</v>
      </c>
      <c r="J425" s="236"/>
      <c r="K425" s="237">
        <f>ROUND(E425*J425,2)</f>
        <v>0</v>
      </c>
      <c r="L425" s="237">
        <v>12</v>
      </c>
      <c r="M425" s="237">
        <f>G425*(1+L425/100)</f>
        <v>0</v>
      </c>
      <c r="N425" s="235">
        <v>1.7000000000000001E-4</v>
      </c>
      <c r="O425" s="235">
        <f>ROUND(E425*N425,2)</f>
        <v>0</v>
      </c>
      <c r="P425" s="235">
        <v>0</v>
      </c>
      <c r="Q425" s="235">
        <f>ROUND(E425*P425,2)</f>
        <v>0</v>
      </c>
      <c r="R425" s="237"/>
      <c r="S425" s="237" t="s">
        <v>325</v>
      </c>
      <c r="T425" s="238" t="s">
        <v>293</v>
      </c>
      <c r="U425" s="220">
        <v>0</v>
      </c>
      <c r="V425" s="220">
        <f>ROUND(E425*U425,2)</f>
        <v>0</v>
      </c>
      <c r="W425" s="220"/>
      <c r="X425" s="220" t="s">
        <v>326</v>
      </c>
      <c r="Y425" s="220" t="s">
        <v>295</v>
      </c>
      <c r="Z425" s="210"/>
      <c r="AA425" s="210"/>
      <c r="AB425" s="210"/>
      <c r="AC425" s="210"/>
      <c r="AD425" s="210"/>
      <c r="AE425" s="210"/>
      <c r="AF425" s="210"/>
      <c r="AG425" s="210" t="s">
        <v>327</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2" x14ac:dyDescent="0.25">
      <c r="A426" s="217"/>
      <c r="B426" s="218"/>
      <c r="C426" s="265" t="s">
        <v>2332</v>
      </c>
      <c r="D426" s="257"/>
      <c r="E426" s="258">
        <v>6</v>
      </c>
      <c r="F426" s="220"/>
      <c r="G426" s="220"/>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395</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5">
      <c r="A427" s="232">
        <v>143</v>
      </c>
      <c r="B427" s="233" t="s">
        <v>2333</v>
      </c>
      <c r="C427" s="250" t="s">
        <v>2334</v>
      </c>
      <c r="D427" s="234" t="s">
        <v>336</v>
      </c>
      <c r="E427" s="235">
        <v>1</v>
      </c>
      <c r="F427" s="236"/>
      <c r="G427" s="237">
        <f>ROUND(E427*F427,2)</f>
        <v>0</v>
      </c>
      <c r="H427" s="236"/>
      <c r="I427" s="237">
        <f>ROUND(E427*H427,2)</f>
        <v>0</v>
      </c>
      <c r="J427" s="236"/>
      <c r="K427" s="237">
        <f>ROUND(E427*J427,2)</f>
        <v>0</v>
      </c>
      <c r="L427" s="237">
        <v>12</v>
      </c>
      <c r="M427" s="237">
        <f>G427*(1+L427/100)</f>
        <v>0</v>
      </c>
      <c r="N427" s="235">
        <v>1.7000000000000001E-4</v>
      </c>
      <c r="O427" s="235">
        <f>ROUND(E427*N427,2)</f>
        <v>0</v>
      </c>
      <c r="P427" s="235">
        <v>0</v>
      </c>
      <c r="Q427" s="235">
        <f>ROUND(E427*P427,2)</f>
        <v>0</v>
      </c>
      <c r="R427" s="237"/>
      <c r="S427" s="237" t="s">
        <v>325</v>
      </c>
      <c r="T427" s="238" t="s">
        <v>293</v>
      </c>
      <c r="U427" s="220">
        <v>0</v>
      </c>
      <c r="V427" s="220">
        <f>ROUND(E427*U427,2)</f>
        <v>0</v>
      </c>
      <c r="W427" s="220"/>
      <c r="X427" s="220" t="s">
        <v>326</v>
      </c>
      <c r="Y427" s="220" t="s">
        <v>295</v>
      </c>
      <c r="Z427" s="210"/>
      <c r="AA427" s="210"/>
      <c r="AB427" s="210"/>
      <c r="AC427" s="210"/>
      <c r="AD427" s="210"/>
      <c r="AE427" s="210"/>
      <c r="AF427" s="210"/>
      <c r="AG427" s="210" t="s">
        <v>327</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5">
      <c r="A428" s="217"/>
      <c r="B428" s="218"/>
      <c r="C428" s="265" t="s">
        <v>2335</v>
      </c>
      <c r="D428" s="257"/>
      <c r="E428" s="258">
        <v>1</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395</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5">
      <c r="A429" s="232">
        <v>144</v>
      </c>
      <c r="B429" s="233" t="s">
        <v>2336</v>
      </c>
      <c r="C429" s="250" t="s">
        <v>2337</v>
      </c>
      <c r="D429" s="234" t="s">
        <v>2204</v>
      </c>
      <c r="E429" s="235">
        <v>17</v>
      </c>
      <c r="F429" s="236"/>
      <c r="G429" s="237">
        <f>ROUND(E429*F429,2)</f>
        <v>0</v>
      </c>
      <c r="H429" s="236"/>
      <c r="I429" s="237">
        <f>ROUND(E429*H429,2)</f>
        <v>0</v>
      </c>
      <c r="J429" s="236"/>
      <c r="K429" s="237">
        <f>ROUND(E429*J429,2)</f>
        <v>0</v>
      </c>
      <c r="L429" s="237">
        <v>12</v>
      </c>
      <c r="M429" s="237">
        <f>G429*(1+L429/100)</f>
        <v>0</v>
      </c>
      <c r="N429" s="235">
        <v>1.2999999999999999E-3</v>
      </c>
      <c r="O429" s="235">
        <f>ROUND(E429*N429,2)</f>
        <v>0.02</v>
      </c>
      <c r="P429" s="235">
        <v>0</v>
      </c>
      <c r="Q429" s="235">
        <f>ROUND(E429*P429,2)</f>
        <v>0</v>
      </c>
      <c r="R429" s="237" t="s">
        <v>915</v>
      </c>
      <c r="S429" s="237" t="s">
        <v>292</v>
      </c>
      <c r="T429" s="238" t="s">
        <v>439</v>
      </c>
      <c r="U429" s="220">
        <v>0.33</v>
      </c>
      <c r="V429" s="220">
        <f>ROUND(E429*U429,2)</f>
        <v>5.61</v>
      </c>
      <c r="W429" s="220"/>
      <c r="X429" s="220" t="s">
        <v>326</v>
      </c>
      <c r="Y429" s="220" t="s">
        <v>295</v>
      </c>
      <c r="Z429" s="210"/>
      <c r="AA429" s="210"/>
      <c r="AB429" s="210"/>
      <c r="AC429" s="210"/>
      <c r="AD429" s="210"/>
      <c r="AE429" s="210"/>
      <c r="AF429" s="210"/>
      <c r="AG429" s="210" t="s">
        <v>692</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5">
      <c r="A430" s="217"/>
      <c r="B430" s="218"/>
      <c r="C430" s="251" t="s">
        <v>488</v>
      </c>
      <c r="D430" s="239"/>
      <c r="E430" s="239"/>
      <c r="F430" s="239"/>
      <c r="G430" s="239"/>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298</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2" x14ac:dyDescent="0.25">
      <c r="A431" s="217"/>
      <c r="B431" s="218"/>
      <c r="C431" s="265" t="s">
        <v>2338</v>
      </c>
      <c r="D431" s="257"/>
      <c r="E431" s="258">
        <v>3</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395</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5">
      <c r="A432" s="217"/>
      <c r="B432" s="218"/>
      <c r="C432" s="265" t="s">
        <v>2339</v>
      </c>
      <c r="D432" s="257"/>
      <c r="E432" s="258">
        <v>14</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395</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5">
      <c r="A433" s="232">
        <v>145</v>
      </c>
      <c r="B433" s="233" t="s">
        <v>2340</v>
      </c>
      <c r="C433" s="250" t="s">
        <v>2341</v>
      </c>
      <c r="D433" s="234" t="s">
        <v>2204</v>
      </c>
      <c r="E433" s="235">
        <v>11</v>
      </c>
      <c r="F433" s="236"/>
      <c r="G433" s="237">
        <f>ROUND(E433*F433,2)</f>
        <v>0</v>
      </c>
      <c r="H433" s="236"/>
      <c r="I433" s="237">
        <f>ROUND(E433*H433,2)</f>
        <v>0</v>
      </c>
      <c r="J433" s="236"/>
      <c r="K433" s="237">
        <f>ROUND(E433*J433,2)</f>
        <v>0</v>
      </c>
      <c r="L433" s="237">
        <v>12</v>
      </c>
      <c r="M433" s="237">
        <f>G433*(1+L433/100)</f>
        <v>0</v>
      </c>
      <c r="N433" s="235">
        <v>1.2999999999999999E-3</v>
      </c>
      <c r="O433" s="235">
        <f>ROUND(E433*N433,2)</f>
        <v>0.01</v>
      </c>
      <c r="P433" s="235">
        <v>0</v>
      </c>
      <c r="Q433" s="235">
        <f>ROUND(E433*P433,2)</f>
        <v>0</v>
      </c>
      <c r="R433" s="237"/>
      <c r="S433" s="237" t="s">
        <v>325</v>
      </c>
      <c r="T433" s="238" t="s">
        <v>293</v>
      </c>
      <c r="U433" s="220">
        <v>0</v>
      </c>
      <c r="V433" s="220">
        <f>ROUND(E433*U433,2)</f>
        <v>0</v>
      </c>
      <c r="W433" s="220"/>
      <c r="X433" s="220" t="s">
        <v>326</v>
      </c>
      <c r="Y433" s="220" t="s">
        <v>295</v>
      </c>
      <c r="Z433" s="210"/>
      <c r="AA433" s="210"/>
      <c r="AB433" s="210"/>
      <c r="AC433" s="210"/>
      <c r="AD433" s="210"/>
      <c r="AE433" s="210"/>
      <c r="AF433" s="210"/>
      <c r="AG433" s="210" t="s">
        <v>692</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5">
      <c r="A434" s="217"/>
      <c r="B434" s="218"/>
      <c r="C434" s="265" t="s">
        <v>2342</v>
      </c>
      <c r="D434" s="257"/>
      <c r="E434" s="258">
        <v>3</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395</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3" x14ac:dyDescent="0.25">
      <c r="A435" s="217"/>
      <c r="B435" s="218"/>
      <c r="C435" s="265" t="s">
        <v>2343</v>
      </c>
      <c r="D435" s="257"/>
      <c r="E435" s="258">
        <v>8</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395</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5">
      <c r="A436" s="232">
        <v>146</v>
      </c>
      <c r="B436" s="233" t="s">
        <v>2344</v>
      </c>
      <c r="C436" s="250" t="s">
        <v>2345</v>
      </c>
      <c r="D436" s="234" t="s">
        <v>2204</v>
      </c>
      <c r="E436" s="235">
        <v>6</v>
      </c>
      <c r="F436" s="236"/>
      <c r="G436" s="237">
        <f>ROUND(E436*F436,2)</f>
        <v>0</v>
      </c>
      <c r="H436" s="236"/>
      <c r="I436" s="237">
        <f>ROUND(E436*H436,2)</f>
        <v>0</v>
      </c>
      <c r="J436" s="236"/>
      <c r="K436" s="237">
        <f>ROUND(E436*J436,2)</f>
        <v>0</v>
      </c>
      <c r="L436" s="237">
        <v>12</v>
      </c>
      <c r="M436" s="237">
        <f>G436*(1+L436/100)</f>
        <v>0</v>
      </c>
      <c r="N436" s="235">
        <v>1.2999999999999999E-3</v>
      </c>
      <c r="O436" s="235">
        <f>ROUND(E436*N436,2)</f>
        <v>0.01</v>
      </c>
      <c r="P436" s="235">
        <v>0</v>
      </c>
      <c r="Q436" s="235">
        <f>ROUND(E436*P436,2)</f>
        <v>0</v>
      </c>
      <c r="R436" s="237"/>
      <c r="S436" s="237" t="s">
        <v>325</v>
      </c>
      <c r="T436" s="238" t="s">
        <v>293</v>
      </c>
      <c r="U436" s="220">
        <v>0</v>
      </c>
      <c r="V436" s="220">
        <f>ROUND(E436*U436,2)</f>
        <v>0</v>
      </c>
      <c r="W436" s="220"/>
      <c r="X436" s="220" t="s">
        <v>326</v>
      </c>
      <c r="Y436" s="220" t="s">
        <v>295</v>
      </c>
      <c r="Z436" s="210"/>
      <c r="AA436" s="210"/>
      <c r="AB436" s="210"/>
      <c r="AC436" s="210"/>
      <c r="AD436" s="210"/>
      <c r="AE436" s="210"/>
      <c r="AF436" s="210"/>
      <c r="AG436" s="210" t="s">
        <v>692</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2" x14ac:dyDescent="0.25">
      <c r="A437" s="217"/>
      <c r="B437" s="218"/>
      <c r="C437" s="265" t="s">
        <v>2346</v>
      </c>
      <c r="D437" s="257"/>
      <c r="E437" s="258">
        <v>6</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395</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5">
      <c r="A438" s="232">
        <v>147</v>
      </c>
      <c r="B438" s="233" t="s">
        <v>2347</v>
      </c>
      <c r="C438" s="250" t="s">
        <v>2348</v>
      </c>
      <c r="D438" s="234" t="s">
        <v>2204</v>
      </c>
      <c r="E438" s="235">
        <v>7</v>
      </c>
      <c r="F438" s="236"/>
      <c r="G438" s="237">
        <f>ROUND(E438*F438,2)</f>
        <v>0</v>
      </c>
      <c r="H438" s="236"/>
      <c r="I438" s="237">
        <f>ROUND(E438*H438,2)</f>
        <v>0</v>
      </c>
      <c r="J438" s="236"/>
      <c r="K438" s="237">
        <f>ROUND(E438*J438,2)</f>
        <v>0</v>
      </c>
      <c r="L438" s="237">
        <v>12</v>
      </c>
      <c r="M438" s="237">
        <f>G438*(1+L438/100)</f>
        <v>0</v>
      </c>
      <c r="N438" s="235">
        <v>2E-3</v>
      </c>
      <c r="O438" s="235">
        <f>ROUND(E438*N438,2)</f>
        <v>0.01</v>
      </c>
      <c r="P438" s="235">
        <v>0</v>
      </c>
      <c r="Q438" s="235">
        <f>ROUND(E438*P438,2)</f>
        <v>0</v>
      </c>
      <c r="R438" s="237" t="s">
        <v>915</v>
      </c>
      <c r="S438" s="237" t="s">
        <v>292</v>
      </c>
      <c r="T438" s="238" t="s">
        <v>439</v>
      </c>
      <c r="U438" s="220">
        <v>0.38</v>
      </c>
      <c r="V438" s="220">
        <f>ROUND(E438*U438,2)</f>
        <v>2.66</v>
      </c>
      <c r="W438" s="220"/>
      <c r="X438" s="220" t="s">
        <v>326</v>
      </c>
      <c r="Y438" s="220" t="s">
        <v>295</v>
      </c>
      <c r="Z438" s="210"/>
      <c r="AA438" s="210"/>
      <c r="AB438" s="210"/>
      <c r="AC438" s="210"/>
      <c r="AD438" s="210"/>
      <c r="AE438" s="210"/>
      <c r="AF438" s="210"/>
      <c r="AG438" s="210" t="s">
        <v>692</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2" x14ac:dyDescent="0.25">
      <c r="A439" s="217"/>
      <c r="B439" s="218"/>
      <c r="C439" s="251" t="s">
        <v>488</v>
      </c>
      <c r="D439" s="239"/>
      <c r="E439" s="239"/>
      <c r="F439" s="239"/>
      <c r="G439" s="239"/>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298</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2" x14ac:dyDescent="0.25">
      <c r="A440" s="217"/>
      <c r="B440" s="218"/>
      <c r="C440" s="265" t="s">
        <v>2349</v>
      </c>
      <c r="D440" s="257"/>
      <c r="E440" s="258">
        <v>7</v>
      </c>
      <c r="F440" s="220"/>
      <c r="G440" s="220"/>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395</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5">
      <c r="A441" s="232">
        <v>148</v>
      </c>
      <c r="B441" s="233" t="s">
        <v>2350</v>
      </c>
      <c r="C441" s="250" t="s">
        <v>2351</v>
      </c>
      <c r="D441" s="234" t="s">
        <v>2204</v>
      </c>
      <c r="E441" s="235">
        <v>10</v>
      </c>
      <c r="F441" s="236"/>
      <c r="G441" s="237">
        <f>ROUND(E441*F441,2)</f>
        <v>0</v>
      </c>
      <c r="H441" s="236"/>
      <c r="I441" s="237">
        <f>ROUND(E441*H441,2)</f>
        <v>0</v>
      </c>
      <c r="J441" s="236"/>
      <c r="K441" s="237">
        <f>ROUND(E441*J441,2)</f>
        <v>0</v>
      </c>
      <c r="L441" s="237">
        <v>12</v>
      </c>
      <c r="M441" s="237">
        <f>G441*(1+L441/100)</f>
        <v>0</v>
      </c>
      <c r="N441" s="235">
        <v>2.2000000000000001E-3</v>
      </c>
      <c r="O441" s="235">
        <f>ROUND(E441*N441,2)</f>
        <v>0.02</v>
      </c>
      <c r="P441" s="235">
        <v>0</v>
      </c>
      <c r="Q441" s="235">
        <f>ROUND(E441*P441,2)</f>
        <v>0</v>
      </c>
      <c r="R441" s="237" t="s">
        <v>915</v>
      </c>
      <c r="S441" s="237" t="s">
        <v>292</v>
      </c>
      <c r="T441" s="238" t="s">
        <v>439</v>
      </c>
      <c r="U441" s="220">
        <v>0.38</v>
      </c>
      <c r="V441" s="220">
        <f>ROUND(E441*U441,2)</f>
        <v>3.8</v>
      </c>
      <c r="W441" s="220"/>
      <c r="X441" s="220" t="s">
        <v>326</v>
      </c>
      <c r="Y441" s="220" t="s">
        <v>295</v>
      </c>
      <c r="Z441" s="210"/>
      <c r="AA441" s="210"/>
      <c r="AB441" s="210"/>
      <c r="AC441" s="210"/>
      <c r="AD441" s="210"/>
      <c r="AE441" s="210"/>
      <c r="AF441" s="210"/>
      <c r="AG441" s="210" t="s">
        <v>692</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2" x14ac:dyDescent="0.25">
      <c r="A442" s="217"/>
      <c r="B442" s="218"/>
      <c r="C442" s="251" t="s">
        <v>488</v>
      </c>
      <c r="D442" s="239"/>
      <c r="E442" s="239"/>
      <c r="F442" s="239"/>
      <c r="G442" s="239"/>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298</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2" x14ac:dyDescent="0.25">
      <c r="A443" s="217"/>
      <c r="B443" s="218"/>
      <c r="C443" s="265" t="s">
        <v>2352</v>
      </c>
      <c r="D443" s="257"/>
      <c r="E443" s="258">
        <v>7</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395</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3" x14ac:dyDescent="0.25">
      <c r="A444" s="217"/>
      <c r="B444" s="218"/>
      <c r="C444" s="265" t="s">
        <v>2353</v>
      </c>
      <c r="D444" s="257"/>
      <c r="E444" s="258">
        <v>3</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395</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5">
      <c r="A445" s="232">
        <v>149</v>
      </c>
      <c r="B445" s="233" t="s">
        <v>2354</v>
      </c>
      <c r="C445" s="250" t="s">
        <v>2355</v>
      </c>
      <c r="D445" s="234" t="s">
        <v>2204</v>
      </c>
      <c r="E445" s="235">
        <v>3</v>
      </c>
      <c r="F445" s="236"/>
      <c r="G445" s="237">
        <f>ROUND(E445*F445,2)</f>
        <v>0</v>
      </c>
      <c r="H445" s="236"/>
      <c r="I445" s="237">
        <f>ROUND(E445*H445,2)</f>
        <v>0</v>
      </c>
      <c r="J445" s="236"/>
      <c r="K445" s="237">
        <f>ROUND(E445*J445,2)</f>
        <v>0</v>
      </c>
      <c r="L445" s="237">
        <v>12</v>
      </c>
      <c r="M445" s="237">
        <f>G445*(1+L445/100)</f>
        <v>0</v>
      </c>
      <c r="N445" s="235">
        <v>8.0000000000000002E-3</v>
      </c>
      <c r="O445" s="235">
        <f>ROUND(E445*N445,2)</f>
        <v>0.02</v>
      </c>
      <c r="P445" s="235">
        <v>0</v>
      </c>
      <c r="Q445" s="235">
        <f>ROUND(E445*P445,2)</f>
        <v>0</v>
      </c>
      <c r="R445" s="237" t="s">
        <v>915</v>
      </c>
      <c r="S445" s="237" t="s">
        <v>292</v>
      </c>
      <c r="T445" s="238" t="s">
        <v>439</v>
      </c>
      <c r="U445" s="220">
        <v>0.63</v>
      </c>
      <c r="V445" s="220">
        <f>ROUND(E445*U445,2)</f>
        <v>1.89</v>
      </c>
      <c r="W445" s="220"/>
      <c r="X445" s="220" t="s">
        <v>326</v>
      </c>
      <c r="Y445" s="220" t="s">
        <v>295</v>
      </c>
      <c r="Z445" s="210"/>
      <c r="AA445" s="210"/>
      <c r="AB445" s="210"/>
      <c r="AC445" s="210"/>
      <c r="AD445" s="210"/>
      <c r="AE445" s="210"/>
      <c r="AF445" s="210"/>
      <c r="AG445" s="210" t="s">
        <v>692</v>
      </c>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2" x14ac:dyDescent="0.25">
      <c r="A446" s="217"/>
      <c r="B446" s="218"/>
      <c r="C446" s="251" t="s">
        <v>488</v>
      </c>
      <c r="D446" s="239"/>
      <c r="E446" s="239"/>
      <c r="F446" s="239"/>
      <c r="G446" s="239"/>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298</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2" x14ac:dyDescent="0.25">
      <c r="A447" s="217"/>
      <c r="B447" s="218"/>
      <c r="C447" s="265" t="s">
        <v>2356</v>
      </c>
      <c r="D447" s="257"/>
      <c r="E447" s="258">
        <v>3</v>
      </c>
      <c r="F447" s="220"/>
      <c r="G447" s="220"/>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395</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5">
      <c r="A448" s="232">
        <v>150</v>
      </c>
      <c r="B448" s="233" t="s">
        <v>2357</v>
      </c>
      <c r="C448" s="250" t="s">
        <v>2358</v>
      </c>
      <c r="D448" s="234" t="s">
        <v>2204</v>
      </c>
      <c r="E448" s="235">
        <v>80</v>
      </c>
      <c r="F448" s="236"/>
      <c r="G448" s="237">
        <f>ROUND(E448*F448,2)</f>
        <v>0</v>
      </c>
      <c r="H448" s="236"/>
      <c r="I448" s="237">
        <f>ROUND(E448*H448,2)</f>
        <v>0</v>
      </c>
      <c r="J448" s="236"/>
      <c r="K448" s="237">
        <f>ROUND(E448*J448,2)</f>
        <v>0</v>
      </c>
      <c r="L448" s="237">
        <v>12</v>
      </c>
      <c r="M448" s="237">
        <f>G448*(1+L448/100)</f>
        <v>0</v>
      </c>
      <c r="N448" s="235">
        <v>3.0000000000000001E-5</v>
      </c>
      <c r="O448" s="235">
        <f>ROUND(E448*N448,2)</f>
        <v>0</v>
      </c>
      <c r="P448" s="235">
        <v>0</v>
      </c>
      <c r="Q448" s="235">
        <f>ROUND(E448*P448,2)</f>
        <v>0</v>
      </c>
      <c r="R448" s="237" t="s">
        <v>915</v>
      </c>
      <c r="S448" s="237" t="s">
        <v>292</v>
      </c>
      <c r="T448" s="238" t="s">
        <v>439</v>
      </c>
      <c r="U448" s="220">
        <v>0.33</v>
      </c>
      <c r="V448" s="220">
        <f>ROUND(E448*U448,2)</f>
        <v>26.4</v>
      </c>
      <c r="W448" s="220"/>
      <c r="X448" s="220" t="s">
        <v>326</v>
      </c>
      <c r="Y448" s="220" t="s">
        <v>295</v>
      </c>
      <c r="Z448" s="210"/>
      <c r="AA448" s="210"/>
      <c r="AB448" s="210"/>
      <c r="AC448" s="210"/>
      <c r="AD448" s="210"/>
      <c r="AE448" s="210"/>
      <c r="AF448" s="210"/>
      <c r="AG448" s="210" t="s">
        <v>692</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2" x14ac:dyDescent="0.25">
      <c r="A449" s="217"/>
      <c r="B449" s="218"/>
      <c r="C449" s="265" t="s">
        <v>2359</v>
      </c>
      <c r="D449" s="257"/>
      <c r="E449" s="258">
        <v>80</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395</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1" x14ac:dyDescent="0.25">
      <c r="A450" s="232">
        <v>151</v>
      </c>
      <c r="B450" s="233" t="s">
        <v>2360</v>
      </c>
      <c r="C450" s="250" t="s">
        <v>2361</v>
      </c>
      <c r="D450" s="234" t="s">
        <v>2204</v>
      </c>
      <c r="E450" s="235">
        <v>8</v>
      </c>
      <c r="F450" s="236"/>
      <c r="G450" s="237">
        <f>ROUND(E450*F450,2)</f>
        <v>0</v>
      </c>
      <c r="H450" s="236"/>
      <c r="I450" s="237">
        <f>ROUND(E450*H450,2)</f>
        <v>0</v>
      </c>
      <c r="J450" s="236"/>
      <c r="K450" s="237">
        <f>ROUND(E450*J450,2)</f>
        <v>0</v>
      </c>
      <c r="L450" s="237">
        <v>12</v>
      </c>
      <c r="M450" s="237">
        <f>G450*(1+L450/100)</f>
        <v>0</v>
      </c>
      <c r="N450" s="235">
        <v>7.2000000000000005E-4</v>
      </c>
      <c r="O450" s="235">
        <f>ROUND(E450*N450,2)</f>
        <v>0.01</v>
      </c>
      <c r="P450" s="235">
        <v>0</v>
      </c>
      <c r="Q450" s="235">
        <f>ROUND(E450*P450,2)</f>
        <v>0</v>
      </c>
      <c r="R450" s="237" t="s">
        <v>915</v>
      </c>
      <c r="S450" s="237" t="s">
        <v>292</v>
      </c>
      <c r="T450" s="238" t="s">
        <v>439</v>
      </c>
      <c r="U450" s="220">
        <v>0.50600000000000001</v>
      </c>
      <c r="V450" s="220">
        <f>ROUND(E450*U450,2)</f>
        <v>4.05</v>
      </c>
      <c r="W450" s="220"/>
      <c r="X450" s="220" t="s">
        <v>326</v>
      </c>
      <c r="Y450" s="220" t="s">
        <v>295</v>
      </c>
      <c r="Z450" s="210"/>
      <c r="AA450" s="210"/>
      <c r="AB450" s="210"/>
      <c r="AC450" s="210"/>
      <c r="AD450" s="210"/>
      <c r="AE450" s="210"/>
      <c r="AF450" s="210"/>
      <c r="AG450" s="210" t="s">
        <v>692</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5">
      <c r="A451" s="217"/>
      <c r="B451" s="218"/>
      <c r="C451" s="265" t="s">
        <v>2362</v>
      </c>
      <c r="D451" s="257"/>
      <c r="E451" s="258">
        <v>8</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395</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5">
      <c r="A452" s="232">
        <v>152</v>
      </c>
      <c r="B452" s="233" t="s">
        <v>2360</v>
      </c>
      <c r="C452" s="250" t="s">
        <v>2361</v>
      </c>
      <c r="D452" s="234" t="s">
        <v>2204</v>
      </c>
      <c r="E452" s="235">
        <v>8</v>
      </c>
      <c r="F452" s="236"/>
      <c r="G452" s="237">
        <f>ROUND(E452*F452,2)</f>
        <v>0</v>
      </c>
      <c r="H452" s="236"/>
      <c r="I452" s="237">
        <f>ROUND(E452*H452,2)</f>
        <v>0</v>
      </c>
      <c r="J452" s="236"/>
      <c r="K452" s="237">
        <f>ROUND(E452*J452,2)</f>
        <v>0</v>
      </c>
      <c r="L452" s="237">
        <v>12</v>
      </c>
      <c r="M452" s="237">
        <f>G452*(1+L452/100)</f>
        <v>0</v>
      </c>
      <c r="N452" s="235">
        <v>7.2000000000000005E-4</v>
      </c>
      <c r="O452" s="235">
        <f>ROUND(E452*N452,2)</f>
        <v>0.01</v>
      </c>
      <c r="P452" s="235">
        <v>0</v>
      </c>
      <c r="Q452" s="235">
        <f>ROUND(E452*P452,2)</f>
        <v>0</v>
      </c>
      <c r="R452" s="237" t="s">
        <v>915</v>
      </c>
      <c r="S452" s="237" t="s">
        <v>292</v>
      </c>
      <c r="T452" s="238" t="s">
        <v>439</v>
      </c>
      <c r="U452" s="220">
        <v>0.50600000000000001</v>
      </c>
      <c r="V452" s="220">
        <f>ROUND(E452*U452,2)</f>
        <v>4.05</v>
      </c>
      <c r="W452" s="220"/>
      <c r="X452" s="220" t="s">
        <v>326</v>
      </c>
      <c r="Y452" s="220" t="s">
        <v>295</v>
      </c>
      <c r="Z452" s="210"/>
      <c r="AA452" s="210"/>
      <c r="AB452" s="210"/>
      <c r="AC452" s="210"/>
      <c r="AD452" s="210"/>
      <c r="AE452" s="210"/>
      <c r="AF452" s="210"/>
      <c r="AG452" s="210" t="s">
        <v>692</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5">
      <c r="A453" s="217"/>
      <c r="B453" s="218"/>
      <c r="C453" s="265" t="s">
        <v>2311</v>
      </c>
      <c r="D453" s="257"/>
      <c r="E453" s="258">
        <v>8</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395</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5">
      <c r="A454" s="232">
        <v>153</v>
      </c>
      <c r="B454" s="233" t="s">
        <v>2363</v>
      </c>
      <c r="C454" s="250" t="s">
        <v>2364</v>
      </c>
      <c r="D454" s="234" t="s">
        <v>437</v>
      </c>
      <c r="E454" s="235">
        <v>1</v>
      </c>
      <c r="F454" s="236"/>
      <c r="G454" s="237">
        <f>ROUND(E454*F454,2)</f>
        <v>0</v>
      </c>
      <c r="H454" s="236"/>
      <c r="I454" s="237">
        <f>ROUND(E454*H454,2)</f>
        <v>0</v>
      </c>
      <c r="J454" s="236"/>
      <c r="K454" s="237">
        <f>ROUND(E454*J454,2)</f>
        <v>0</v>
      </c>
      <c r="L454" s="237">
        <v>12</v>
      </c>
      <c r="M454" s="237">
        <f>G454*(1+L454/100)</f>
        <v>0</v>
      </c>
      <c r="N454" s="235">
        <v>9.0000000000000006E-5</v>
      </c>
      <c r="O454" s="235">
        <f>ROUND(E454*N454,2)</f>
        <v>0</v>
      </c>
      <c r="P454" s="235">
        <v>0</v>
      </c>
      <c r="Q454" s="235">
        <f>ROUND(E454*P454,2)</f>
        <v>0</v>
      </c>
      <c r="R454" s="237" t="s">
        <v>915</v>
      </c>
      <c r="S454" s="237" t="s">
        <v>292</v>
      </c>
      <c r="T454" s="238" t="s">
        <v>439</v>
      </c>
      <c r="U454" s="220">
        <v>0.18</v>
      </c>
      <c r="V454" s="220">
        <f>ROUND(E454*U454,2)</f>
        <v>0.18</v>
      </c>
      <c r="W454" s="220"/>
      <c r="X454" s="220" t="s">
        <v>326</v>
      </c>
      <c r="Y454" s="220" t="s">
        <v>295</v>
      </c>
      <c r="Z454" s="210"/>
      <c r="AA454" s="210"/>
      <c r="AB454" s="210"/>
      <c r="AC454" s="210"/>
      <c r="AD454" s="210"/>
      <c r="AE454" s="210"/>
      <c r="AF454" s="210"/>
      <c r="AG454" s="210" t="s">
        <v>692</v>
      </c>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2" x14ac:dyDescent="0.25">
      <c r="A455" s="217"/>
      <c r="B455" s="218"/>
      <c r="C455" s="266" t="s">
        <v>2365</v>
      </c>
      <c r="D455" s="263"/>
      <c r="E455" s="263"/>
      <c r="F455" s="263"/>
      <c r="G455" s="263"/>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467</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5">
      <c r="A456" s="217"/>
      <c r="B456" s="218"/>
      <c r="C456" s="265" t="s">
        <v>2219</v>
      </c>
      <c r="D456" s="257"/>
      <c r="E456" s="258">
        <v>1</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395</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5">
      <c r="A457" s="232">
        <v>154</v>
      </c>
      <c r="B457" s="233" t="s">
        <v>2366</v>
      </c>
      <c r="C457" s="250" t="s">
        <v>2367</v>
      </c>
      <c r="D457" s="234" t="s">
        <v>336</v>
      </c>
      <c r="E457" s="235">
        <v>3</v>
      </c>
      <c r="F457" s="236"/>
      <c r="G457" s="237">
        <f>ROUND(E457*F457,2)</f>
        <v>0</v>
      </c>
      <c r="H457" s="236"/>
      <c r="I457" s="237">
        <f>ROUND(E457*H457,2)</f>
        <v>0</v>
      </c>
      <c r="J457" s="236"/>
      <c r="K457" s="237">
        <f>ROUND(E457*J457,2)</f>
        <v>0</v>
      </c>
      <c r="L457" s="237">
        <v>12</v>
      </c>
      <c r="M457" s="237">
        <f>G457*(1+L457/100)</f>
        <v>0</v>
      </c>
      <c r="N457" s="235">
        <v>0</v>
      </c>
      <c r="O457" s="235">
        <f>ROUND(E457*N457,2)</f>
        <v>0</v>
      </c>
      <c r="P457" s="235">
        <v>0</v>
      </c>
      <c r="Q457" s="235">
        <f>ROUND(E457*P457,2)</f>
        <v>0</v>
      </c>
      <c r="R457" s="237"/>
      <c r="S457" s="237" t="s">
        <v>325</v>
      </c>
      <c r="T457" s="238" t="s">
        <v>293</v>
      </c>
      <c r="U457" s="220">
        <v>0</v>
      </c>
      <c r="V457" s="220">
        <f>ROUND(E457*U457,2)</f>
        <v>0</v>
      </c>
      <c r="W457" s="220"/>
      <c r="X457" s="220" t="s">
        <v>326</v>
      </c>
      <c r="Y457" s="220" t="s">
        <v>295</v>
      </c>
      <c r="Z457" s="210"/>
      <c r="AA457" s="210"/>
      <c r="AB457" s="210"/>
      <c r="AC457" s="210"/>
      <c r="AD457" s="210"/>
      <c r="AE457" s="210"/>
      <c r="AF457" s="210"/>
      <c r="AG457" s="210" t="s">
        <v>327</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2" x14ac:dyDescent="0.25">
      <c r="A458" s="217"/>
      <c r="B458" s="218"/>
      <c r="C458" s="265" t="s">
        <v>2368</v>
      </c>
      <c r="D458" s="257"/>
      <c r="E458" s="258">
        <v>3</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395</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5">
      <c r="A459" s="232">
        <v>155</v>
      </c>
      <c r="B459" s="233" t="s">
        <v>2369</v>
      </c>
      <c r="C459" s="250" t="s">
        <v>2370</v>
      </c>
      <c r="D459" s="234" t="s">
        <v>336</v>
      </c>
      <c r="E459" s="235">
        <v>7</v>
      </c>
      <c r="F459" s="236"/>
      <c r="G459" s="237">
        <f>ROUND(E459*F459,2)</f>
        <v>0</v>
      </c>
      <c r="H459" s="236"/>
      <c r="I459" s="237">
        <f>ROUND(E459*H459,2)</f>
        <v>0</v>
      </c>
      <c r="J459" s="236"/>
      <c r="K459" s="237">
        <f>ROUND(E459*J459,2)</f>
        <v>0</v>
      </c>
      <c r="L459" s="237">
        <v>12</v>
      </c>
      <c r="M459" s="237">
        <f>G459*(1+L459/100)</f>
        <v>0</v>
      </c>
      <c r="N459" s="235">
        <v>0</v>
      </c>
      <c r="O459" s="235">
        <f>ROUND(E459*N459,2)</f>
        <v>0</v>
      </c>
      <c r="P459" s="235">
        <v>0</v>
      </c>
      <c r="Q459" s="235">
        <f>ROUND(E459*P459,2)</f>
        <v>0</v>
      </c>
      <c r="R459" s="237"/>
      <c r="S459" s="237" t="s">
        <v>325</v>
      </c>
      <c r="T459" s="238" t="s">
        <v>293</v>
      </c>
      <c r="U459" s="220">
        <v>0</v>
      </c>
      <c r="V459" s="220">
        <f>ROUND(E459*U459,2)</f>
        <v>0</v>
      </c>
      <c r="W459" s="220"/>
      <c r="X459" s="220" t="s">
        <v>326</v>
      </c>
      <c r="Y459" s="220" t="s">
        <v>295</v>
      </c>
      <c r="Z459" s="210"/>
      <c r="AA459" s="210"/>
      <c r="AB459" s="210"/>
      <c r="AC459" s="210"/>
      <c r="AD459" s="210"/>
      <c r="AE459" s="210"/>
      <c r="AF459" s="210"/>
      <c r="AG459" s="210" t="s">
        <v>327</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2" x14ac:dyDescent="0.25">
      <c r="A460" s="217"/>
      <c r="B460" s="218"/>
      <c r="C460" s="265" t="s">
        <v>2371</v>
      </c>
      <c r="D460" s="257"/>
      <c r="E460" s="258">
        <v>7</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395</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5">
      <c r="A461" s="232">
        <v>156</v>
      </c>
      <c r="B461" s="233" t="s">
        <v>2372</v>
      </c>
      <c r="C461" s="250" t="s">
        <v>2373</v>
      </c>
      <c r="D461" s="234" t="s">
        <v>336</v>
      </c>
      <c r="E461" s="235">
        <v>7</v>
      </c>
      <c r="F461" s="236"/>
      <c r="G461" s="237">
        <f>ROUND(E461*F461,2)</f>
        <v>0</v>
      </c>
      <c r="H461" s="236"/>
      <c r="I461" s="237">
        <f>ROUND(E461*H461,2)</f>
        <v>0</v>
      </c>
      <c r="J461" s="236"/>
      <c r="K461" s="237">
        <f>ROUND(E461*J461,2)</f>
        <v>0</v>
      </c>
      <c r="L461" s="237">
        <v>12</v>
      </c>
      <c r="M461" s="237">
        <f>G461*(1+L461/100)</f>
        <v>0</v>
      </c>
      <c r="N461" s="235">
        <v>0</v>
      </c>
      <c r="O461" s="235">
        <f>ROUND(E461*N461,2)</f>
        <v>0</v>
      </c>
      <c r="P461" s="235">
        <v>0</v>
      </c>
      <c r="Q461" s="235">
        <f>ROUND(E461*P461,2)</f>
        <v>0</v>
      </c>
      <c r="R461" s="237"/>
      <c r="S461" s="237" t="s">
        <v>325</v>
      </c>
      <c r="T461" s="238" t="s">
        <v>293</v>
      </c>
      <c r="U461" s="220">
        <v>0</v>
      </c>
      <c r="V461" s="220">
        <f>ROUND(E461*U461,2)</f>
        <v>0</v>
      </c>
      <c r="W461" s="220"/>
      <c r="X461" s="220" t="s">
        <v>326</v>
      </c>
      <c r="Y461" s="220" t="s">
        <v>295</v>
      </c>
      <c r="Z461" s="210"/>
      <c r="AA461" s="210"/>
      <c r="AB461" s="210"/>
      <c r="AC461" s="210"/>
      <c r="AD461" s="210"/>
      <c r="AE461" s="210"/>
      <c r="AF461" s="210"/>
      <c r="AG461" s="210" t="s">
        <v>327</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2" x14ac:dyDescent="0.25">
      <c r="A462" s="217"/>
      <c r="B462" s="218"/>
      <c r="C462" s="265" t="s">
        <v>2374</v>
      </c>
      <c r="D462" s="257"/>
      <c r="E462" s="258">
        <v>7</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395</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5">
      <c r="A463" s="232">
        <v>157</v>
      </c>
      <c r="B463" s="233" t="s">
        <v>2375</v>
      </c>
      <c r="C463" s="250" t="s">
        <v>2376</v>
      </c>
      <c r="D463" s="234" t="s">
        <v>2204</v>
      </c>
      <c r="E463" s="235">
        <v>4</v>
      </c>
      <c r="F463" s="236"/>
      <c r="G463" s="237">
        <f>ROUND(E463*F463,2)</f>
        <v>0</v>
      </c>
      <c r="H463" s="236"/>
      <c r="I463" s="237">
        <f>ROUND(E463*H463,2)</f>
        <v>0</v>
      </c>
      <c r="J463" s="236"/>
      <c r="K463" s="237">
        <f>ROUND(E463*J463,2)</f>
        <v>0</v>
      </c>
      <c r="L463" s="237">
        <v>12</v>
      </c>
      <c r="M463" s="237">
        <f>G463*(1+L463/100)</f>
        <v>0</v>
      </c>
      <c r="N463" s="235">
        <v>2.4000000000000001E-4</v>
      </c>
      <c r="O463" s="235">
        <f>ROUND(E463*N463,2)</f>
        <v>0</v>
      </c>
      <c r="P463" s="235">
        <v>0</v>
      </c>
      <c r="Q463" s="235">
        <f>ROUND(E463*P463,2)</f>
        <v>0</v>
      </c>
      <c r="R463" s="237" t="s">
        <v>915</v>
      </c>
      <c r="S463" s="237" t="s">
        <v>292</v>
      </c>
      <c r="T463" s="238" t="s">
        <v>439</v>
      </c>
      <c r="U463" s="220">
        <v>0.124</v>
      </c>
      <c r="V463" s="220">
        <f>ROUND(E463*U463,2)</f>
        <v>0.5</v>
      </c>
      <c r="W463" s="220"/>
      <c r="X463" s="220" t="s">
        <v>326</v>
      </c>
      <c r="Y463" s="220" t="s">
        <v>295</v>
      </c>
      <c r="Z463" s="210"/>
      <c r="AA463" s="210"/>
      <c r="AB463" s="210"/>
      <c r="AC463" s="210"/>
      <c r="AD463" s="210"/>
      <c r="AE463" s="210"/>
      <c r="AF463" s="210"/>
      <c r="AG463" s="210" t="s">
        <v>692</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5">
      <c r="A464" s="217"/>
      <c r="B464" s="218"/>
      <c r="C464" s="265" t="s">
        <v>2377</v>
      </c>
      <c r="D464" s="257"/>
      <c r="E464" s="258">
        <v>4</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395</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ht="20.399999999999999" outlineLevel="1" x14ac:dyDescent="0.25">
      <c r="A465" s="232">
        <v>158</v>
      </c>
      <c r="B465" s="233" t="s">
        <v>2378</v>
      </c>
      <c r="C465" s="250" t="s">
        <v>2379</v>
      </c>
      <c r="D465" s="234" t="s">
        <v>437</v>
      </c>
      <c r="E465" s="235">
        <v>8</v>
      </c>
      <c r="F465" s="236"/>
      <c r="G465" s="237">
        <f>ROUND(E465*F465,2)</f>
        <v>0</v>
      </c>
      <c r="H465" s="236"/>
      <c r="I465" s="237">
        <f>ROUND(E465*H465,2)</f>
        <v>0</v>
      </c>
      <c r="J465" s="236"/>
      <c r="K465" s="237">
        <f>ROUND(E465*J465,2)</f>
        <v>0</v>
      </c>
      <c r="L465" s="237">
        <v>12</v>
      </c>
      <c r="M465" s="237">
        <f>G465*(1+L465/100)</f>
        <v>0</v>
      </c>
      <c r="N465" s="235">
        <v>1.64E-3</v>
      </c>
      <c r="O465" s="235">
        <f>ROUND(E465*N465,2)</f>
        <v>0.01</v>
      </c>
      <c r="P465" s="235">
        <v>0</v>
      </c>
      <c r="Q465" s="235">
        <f>ROUND(E465*P465,2)</f>
        <v>0</v>
      </c>
      <c r="R465" s="237" t="s">
        <v>915</v>
      </c>
      <c r="S465" s="237" t="s">
        <v>292</v>
      </c>
      <c r="T465" s="238" t="s">
        <v>439</v>
      </c>
      <c r="U465" s="220">
        <v>0.44500000000000001</v>
      </c>
      <c r="V465" s="220">
        <f>ROUND(E465*U465,2)</f>
        <v>3.56</v>
      </c>
      <c r="W465" s="220"/>
      <c r="X465" s="220" t="s">
        <v>326</v>
      </c>
      <c r="Y465" s="220" t="s">
        <v>295</v>
      </c>
      <c r="Z465" s="210"/>
      <c r="AA465" s="210"/>
      <c r="AB465" s="210"/>
      <c r="AC465" s="210"/>
      <c r="AD465" s="210"/>
      <c r="AE465" s="210"/>
      <c r="AF465" s="210"/>
      <c r="AG465" s="210" t="s">
        <v>692</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5">
      <c r="A466" s="217"/>
      <c r="B466" s="218"/>
      <c r="C466" s="251" t="s">
        <v>488</v>
      </c>
      <c r="D466" s="239"/>
      <c r="E466" s="239"/>
      <c r="F466" s="239"/>
      <c r="G466" s="239"/>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298</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2" x14ac:dyDescent="0.25">
      <c r="A467" s="217"/>
      <c r="B467" s="218"/>
      <c r="C467" s="265" t="s">
        <v>2229</v>
      </c>
      <c r="D467" s="257"/>
      <c r="E467" s="258">
        <v>8</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395</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ht="20.399999999999999" outlineLevel="1" x14ac:dyDescent="0.25">
      <c r="A468" s="232">
        <v>159</v>
      </c>
      <c r="B468" s="233" t="s">
        <v>2380</v>
      </c>
      <c r="C468" s="250" t="s">
        <v>2381</v>
      </c>
      <c r="D468" s="234" t="s">
        <v>437</v>
      </c>
      <c r="E468" s="235">
        <v>11</v>
      </c>
      <c r="F468" s="236"/>
      <c r="G468" s="237">
        <f>ROUND(E468*F468,2)</f>
        <v>0</v>
      </c>
      <c r="H468" s="236"/>
      <c r="I468" s="237">
        <f>ROUND(E468*H468,2)</f>
        <v>0</v>
      </c>
      <c r="J468" s="236"/>
      <c r="K468" s="237">
        <f>ROUND(E468*J468,2)</f>
        <v>0</v>
      </c>
      <c r="L468" s="237">
        <v>12</v>
      </c>
      <c r="M468" s="237">
        <f>G468*(1+L468/100)</f>
        <v>0</v>
      </c>
      <c r="N468" s="235">
        <v>8.4999999999999995E-4</v>
      </c>
      <c r="O468" s="235">
        <f>ROUND(E468*N468,2)</f>
        <v>0.01</v>
      </c>
      <c r="P468" s="235">
        <v>0</v>
      </c>
      <c r="Q468" s="235">
        <f>ROUND(E468*P468,2)</f>
        <v>0</v>
      </c>
      <c r="R468" s="237"/>
      <c r="S468" s="237" t="s">
        <v>325</v>
      </c>
      <c r="T468" s="238" t="s">
        <v>293</v>
      </c>
      <c r="U468" s="220">
        <v>0</v>
      </c>
      <c r="V468" s="220">
        <f>ROUND(E468*U468,2)</f>
        <v>0</v>
      </c>
      <c r="W468" s="220"/>
      <c r="X468" s="220" t="s">
        <v>326</v>
      </c>
      <c r="Y468" s="220" t="s">
        <v>295</v>
      </c>
      <c r="Z468" s="210"/>
      <c r="AA468" s="210"/>
      <c r="AB468" s="210"/>
      <c r="AC468" s="210"/>
      <c r="AD468" s="210"/>
      <c r="AE468" s="210"/>
      <c r="AF468" s="210"/>
      <c r="AG468" s="210" t="s">
        <v>692</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5">
      <c r="A469" s="217"/>
      <c r="B469" s="218"/>
      <c r="C469" s="265" t="s">
        <v>2382</v>
      </c>
      <c r="D469" s="257"/>
      <c r="E469" s="258">
        <v>11</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395</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ht="30.6" outlineLevel="1" x14ac:dyDescent="0.25">
      <c r="A470" s="232">
        <v>160</v>
      </c>
      <c r="B470" s="233" t="s">
        <v>2383</v>
      </c>
      <c r="C470" s="250" t="s">
        <v>2384</v>
      </c>
      <c r="D470" s="234" t="s">
        <v>437</v>
      </c>
      <c r="E470" s="235">
        <v>1</v>
      </c>
      <c r="F470" s="236"/>
      <c r="G470" s="237">
        <f>ROUND(E470*F470,2)</f>
        <v>0</v>
      </c>
      <c r="H470" s="236"/>
      <c r="I470" s="237">
        <f>ROUND(E470*H470,2)</f>
        <v>0</v>
      </c>
      <c r="J470" s="236"/>
      <c r="K470" s="237">
        <f>ROUND(E470*J470,2)</f>
        <v>0</v>
      </c>
      <c r="L470" s="237">
        <v>12</v>
      </c>
      <c r="M470" s="237">
        <f>G470*(1+L470/100)</f>
        <v>0</v>
      </c>
      <c r="N470" s="235">
        <v>1.72E-3</v>
      </c>
      <c r="O470" s="235">
        <f>ROUND(E470*N470,2)</f>
        <v>0</v>
      </c>
      <c r="P470" s="235">
        <v>0</v>
      </c>
      <c r="Q470" s="235">
        <f>ROUND(E470*P470,2)</f>
        <v>0</v>
      </c>
      <c r="R470" s="237" t="s">
        <v>915</v>
      </c>
      <c r="S470" s="237" t="s">
        <v>292</v>
      </c>
      <c r="T470" s="238" t="s">
        <v>439</v>
      </c>
      <c r="U470" s="220">
        <v>0.47599999999999998</v>
      </c>
      <c r="V470" s="220">
        <f>ROUND(E470*U470,2)</f>
        <v>0.48</v>
      </c>
      <c r="W470" s="220"/>
      <c r="X470" s="220" t="s">
        <v>326</v>
      </c>
      <c r="Y470" s="220" t="s">
        <v>295</v>
      </c>
      <c r="Z470" s="210"/>
      <c r="AA470" s="210"/>
      <c r="AB470" s="210"/>
      <c r="AC470" s="210"/>
      <c r="AD470" s="210"/>
      <c r="AE470" s="210"/>
      <c r="AF470" s="210"/>
      <c r="AG470" s="210" t="s">
        <v>692</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2" x14ac:dyDescent="0.25">
      <c r="A471" s="217"/>
      <c r="B471" s="218"/>
      <c r="C471" s="265" t="s">
        <v>2239</v>
      </c>
      <c r="D471" s="257"/>
      <c r="E471" s="258">
        <v>1</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395</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ht="20.399999999999999" outlineLevel="1" x14ac:dyDescent="0.25">
      <c r="A472" s="232">
        <v>161</v>
      </c>
      <c r="B472" s="233" t="s">
        <v>2385</v>
      </c>
      <c r="C472" s="250" t="s">
        <v>2386</v>
      </c>
      <c r="D472" s="234" t="s">
        <v>2204</v>
      </c>
      <c r="E472" s="235">
        <v>1</v>
      </c>
      <c r="F472" s="236"/>
      <c r="G472" s="237">
        <f>ROUND(E472*F472,2)</f>
        <v>0</v>
      </c>
      <c r="H472" s="236"/>
      <c r="I472" s="237">
        <f>ROUND(E472*H472,2)</f>
        <v>0</v>
      </c>
      <c r="J472" s="236"/>
      <c r="K472" s="237">
        <f>ROUND(E472*J472,2)</f>
        <v>0</v>
      </c>
      <c r="L472" s="237">
        <v>12</v>
      </c>
      <c r="M472" s="237">
        <f>G472*(1+L472/100)</f>
        <v>0</v>
      </c>
      <c r="N472" s="235">
        <v>3.32E-3</v>
      </c>
      <c r="O472" s="235">
        <f>ROUND(E472*N472,2)</f>
        <v>0</v>
      </c>
      <c r="P472" s="235">
        <v>0</v>
      </c>
      <c r="Q472" s="235">
        <f>ROUND(E472*P472,2)</f>
        <v>0</v>
      </c>
      <c r="R472" s="237" t="s">
        <v>915</v>
      </c>
      <c r="S472" s="237" t="s">
        <v>292</v>
      </c>
      <c r="T472" s="238" t="s">
        <v>439</v>
      </c>
      <c r="U472" s="220">
        <v>0.58699999999999997</v>
      </c>
      <c r="V472" s="220">
        <f>ROUND(E472*U472,2)</f>
        <v>0.59</v>
      </c>
      <c r="W472" s="220"/>
      <c r="X472" s="220" t="s">
        <v>326</v>
      </c>
      <c r="Y472" s="220" t="s">
        <v>295</v>
      </c>
      <c r="Z472" s="210"/>
      <c r="AA472" s="210"/>
      <c r="AB472" s="210"/>
      <c r="AC472" s="210"/>
      <c r="AD472" s="210"/>
      <c r="AE472" s="210"/>
      <c r="AF472" s="210"/>
      <c r="AG472" s="210" t="s">
        <v>692</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2" x14ac:dyDescent="0.25">
      <c r="A473" s="217"/>
      <c r="B473" s="218"/>
      <c r="C473" s="265" t="s">
        <v>2219</v>
      </c>
      <c r="D473" s="257"/>
      <c r="E473" s="258">
        <v>1</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395</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5">
      <c r="A474" s="232">
        <v>162</v>
      </c>
      <c r="B474" s="233" t="s">
        <v>2387</v>
      </c>
      <c r="C474" s="250" t="s">
        <v>2388</v>
      </c>
      <c r="D474" s="234" t="s">
        <v>437</v>
      </c>
      <c r="E474" s="235">
        <v>6</v>
      </c>
      <c r="F474" s="236"/>
      <c r="G474" s="237">
        <f>ROUND(E474*F474,2)</f>
        <v>0</v>
      </c>
      <c r="H474" s="236"/>
      <c r="I474" s="237">
        <f>ROUND(E474*H474,2)</f>
        <v>0</v>
      </c>
      <c r="J474" s="236"/>
      <c r="K474" s="237">
        <f>ROUND(E474*J474,2)</f>
        <v>0</v>
      </c>
      <c r="L474" s="237">
        <v>12</v>
      </c>
      <c r="M474" s="237">
        <f>G474*(1+L474/100)</f>
        <v>0</v>
      </c>
      <c r="N474" s="235">
        <v>1.5200000000000001E-3</v>
      </c>
      <c r="O474" s="235">
        <f>ROUND(E474*N474,2)</f>
        <v>0.01</v>
      </c>
      <c r="P474" s="235">
        <v>0</v>
      </c>
      <c r="Q474" s="235">
        <f>ROUND(E474*P474,2)</f>
        <v>0</v>
      </c>
      <c r="R474" s="237"/>
      <c r="S474" s="237" t="s">
        <v>325</v>
      </c>
      <c r="T474" s="238" t="s">
        <v>293</v>
      </c>
      <c r="U474" s="220">
        <v>0</v>
      </c>
      <c r="V474" s="220">
        <f>ROUND(E474*U474,2)</f>
        <v>0</v>
      </c>
      <c r="W474" s="220"/>
      <c r="X474" s="220" t="s">
        <v>326</v>
      </c>
      <c r="Y474" s="220" t="s">
        <v>295</v>
      </c>
      <c r="Z474" s="210"/>
      <c r="AA474" s="210"/>
      <c r="AB474" s="210"/>
      <c r="AC474" s="210"/>
      <c r="AD474" s="210"/>
      <c r="AE474" s="210"/>
      <c r="AF474" s="210"/>
      <c r="AG474" s="210" t="s">
        <v>327</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5">
      <c r="A475" s="217"/>
      <c r="B475" s="218"/>
      <c r="C475" s="265" t="s">
        <v>2389</v>
      </c>
      <c r="D475" s="257"/>
      <c r="E475" s="258">
        <v>6</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395</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5">
      <c r="A476" s="232">
        <v>163</v>
      </c>
      <c r="B476" s="233" t="s">
        <v>2390</v>
      </c>
      <c r="C476" s="250" t="s">
        <v>2391</v>
      </c>
      <c r="D476" s="234" t="s">
        <v>437</v>
      </c>
      <c r="E476" s="235">
        <v>7</v>
      </c>
      <c r="F476" s="236"/>
      <c r="G476" s="237">
        <f>ROUND(E476*F476,2)</f>
        <v>0</v>
      </c>
      <c r="H476" s="236"/>
      <c r="I476" s="237">
        <f>ROUND(E476*H476,2)</f>
        <v>0</v>
      </c>
      <c r="J476" s="236"/>
      <c r="K476" s="237">
        <f>ROUND(E476*J476,2)</f>
        <v>0</v>
      </c>
      <c r="L476" s="237">
        <v>12</v>
      </c>
      <c r="M476" s="237">
        <f>G476*(1+L476/100)</f>
        <v>0</v>
      </c>
      <c r="N476" s="235">
        <v>2.0000000000000002E-5</v>
      </c>
      <c r="O476" s="235">
        <f>ROUND(E476*N476,2)</f>
        <v>0</v>
      </c>
      <c r="P476" s="235">
        <v>0</v>
      </c>
      <c r="Q476" s="235">
        <f>ROUND(E476*P476,2)</f>
        <v>0</v>
      </c>
      <c r="R476" s="237" t="s">
        <v>915</v>
      </c>
      <c r="S476" s="237" t="s">
        <v>292</v>
      </c>
      <c r="T476" s="238" t="s">
        <v>439</v>
      </c>
      <c r="U476" s="220">
        <v>0.16800000000000001</v>
      </c>
      <c r="V476" s="220">
        <f>ROUND(E476*U476,2)</f>
        <v>1.18</v>
      </c>
      <c r="W476" s="220"/>
      <c r="X476" s="220" t="s">
        <v>326</v>
      </c>
      <c r="Y476" s="220" t="s">
        <v>295</v>
      </c>
      <c r="Z476" s="210"/>
      <c r="AA476" s="210"/>
      <c r="AB476" s="210"/>
      <c r="AC476" s="210"/>
      <c r="AD476" s="210"/>
      <c r="AE476" s="210"/>
      <c r="AF476" s="210"/>
      <c r="AG476" s="210" t="s">
        <v>692</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2" x14ac:dyDescent="0.25">
      <c r="A477" s="217"/>
      <c r="B477" s="218"/>
      <c r="C477" s="265" t="s">
        <v>2126</v>
      </c>
      <c r="D477" s="257"/>
      <c r="E477" s="258">
        <v>7</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395</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ht="20.399999999999999" outlineLevel="1" x14ac:dyDescent="0.25">
      <c r="A478" s="232">
        <v>164</v>
      </c>
      <c r="B478" s="233" t="s">
        <v>2392</v>
      </c>
      <c r="C478" s="250" t="s">
        <v>2393</v>
      </c>
      <c r="D478" s="234" t="s">
        <v>437</v>
      </c>
      <c r="E478" s="235">
        <v>1</v>
      </c>
      <c r="F478" s="236"/>
      <c r="G478" s="237">
        <f>ROUND(E478*F478,2)</f>
        <v>0</v>
      </c>
      <c r="H478" s="236"/>
      <c r="I478" s="237">
        <f>ROUND(E478*H478,2)</f>
        <v>0</v>
      </c>
      <c r="J478" s="236"/>
      <c r="K478" s="237">
        <f>ROUND(E478*J478,2)</f>
        <v>0</v>
      </c>
      <c r="L478" s="237">
        <v>12</v>
      </c>
      <c r="M478" s="237">
        <f>G478*(1+L478/100)</f>
        <v>0</v>
      </c>
      <c r="N478" s="235">
        <v>2.3000000000000001E-4</v>
      </c>
      <c r="O478" s="235">
        <f>ROUND(E478*N478,2)</f>
        <v>0</v>
      </c>
      <c r="P478" s="235">
        <v>0</v>
      </c>
      <c r="Q478" s="235">
        <f>ROUND(E478*P478,2)</f>
        <v>0</v>
      </c>
      <c r="R478" s="237" t="s">
        <v>915</v>
      </c>
      <c r="S478" s="237" t="s">
        <v>292</v>
      </c>
      <c r="T478" s="238" t="s">
        <v>439</v>
      </c>
      <c r="U478" s="220">
        <v>0.23699999999999999</v>
      </c>
      <c r="V478" s="220">
        <f>ROUND(E478*U478,2)</f>
        <v>0.24</v>
      </c>
      <c r="W478" s="220"/>
      <c r="X478" s="220" t="s">
        <v>326</v>
      </c>
      <c r="Y478" s="220" t="s">
        <v>295</v>
      </c>
      <c r="Z478" s="210"/>
      <c r="AA478" s="210"/>
      <c r="AB478" s="210"/>
      <c r="AC478" s="210"/>
      <c r="AD478" s="210"/>
      <c r="AE478" s="210"/>
      <c r="AF478" s="210"/>
      <c r="AG478" s="210" t="s">
        <v>692</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2" x14ac:dyDescent="0.25">
      <c r="A479" s="217"/>
      <c r="B479" s="218"/>
      <c r="C479" s="265" t="s">
        <v>2219</v>
      </c>
      <c r="D479" s="257"/>
      <c r="E479" s="258">
        <v>1</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395</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ht="30.6" outlineLevel="1" x14ac:dyDescent="0.25">
      <c r="A480" s="232">
        <v>165</v>
      </c>
      <c r="B480" s="233" t="s">
        <v>2394</v>
      </c>
      <c r="C480" s="250" t="s">
        <v>2395</v>
      </c>
      <c r="D480" s="234" t="s">
        <v>437</v>
      </c>
      <c r="E480" s="235">
        <v>4</v>
      </c>
      <c r="F480" s="236"/>
      <c r="G480" s="237">
        <f>ROUND(E480*F480,2)</f>
        <v>0</v>
      </c>
      <c r="H480" s="236"/>
      <c r="I480" s="237">
        <f>ROUND(E480*H480,2)</f>
        <v>0</v>
      </c>
      <c r="J480" s="236"/>
      <c r="K480" s="237">
        <f>ROUND(E480*J480,2)</f>
        <v>0</v>
      </c>
      <c r="L480" s="237">
        <v>12</v>
      </c>
      <c r="M480" s="237">
        <f>G480*(1+L480/100)</f>
        <v>0</v>
      </c>
      <c r="N480" s="235">
        <v>1.01E-3</v>
      </c>
      <c r="O480" s="235">
        <f>ROUND(E480*N480,2)</f>
        <v>0</v>
      </c>
      <c r="P480" s="235">
        <v>0</v>
      </c>
      <c r="Q480" s="235">
        <f>ROUND(E480*P480,2)</f>
        <v>0</v>
      </c>
      <c r="R480" s="237" t="s">
        <v>915</v>
      </c>
      <c r="S480" s="237" t="s">
        <v>292</v>
      </c>
      <c r="T480" s="238" t="s">
        <v>439</v>
      </c>
      <c r="U480" s="220">
        <v>0.246</v>
      </c>
      <c r="V480" s="220">
        <f>ROUND(E480*U480,2)</f>
        <v>0.98</v>
      </c>
      <c r="W480" s="220"/>
      <c r="X480" s="220" t="s">
        <v>326</v>
      </c>
      <c r="Y480" s="220" t="s">
        <v>295</v>
      </c>
      <c r="Z480" s="210"/>
      <c r="AA480" s="210"/>
      <c r="AB480" s="210"/>
      <c r="AC480" s="210"/>
      <c r="AD480" s="210"/>
      <c r="AE480" s="210"/>
      <c r="AF480" s="210"/>
      <c r="AG480" s="210" t="s">
        <v>692</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5">
      <c r="A481" s="217"/>
      <c r="B481" s="218"/>
      <c r="C481" s="265" t="s">
        <v>2377</v>
      </c>
      <c r="D481" s="257"/>
      <c r="E481" s="258">
        <v>4</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395</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ht="20.399999999999999" outlineLevel="1" x14ac:dyDescent="0.25">
      <c r="A482" s="232">
        <v>166</v>
      </c>
      <c r="B482" s="233" t="s">
        <v>2396</v>
      </c>
      <c r="C482" s="250" t="s">
        <v>2397</v>
      </c>
      <c r="D482" s="234" t="s">
        <v>437</v>
      </c>
      <c r="E482" s="235">
        <v>8</v>
      </c>
      <c r="F482" s="236"/>
      <c r="G482" s="237">
        <f>ROUND(E482*F482,2)</f>
        <v>0</v>
      </c>
      <c r="H482" s="236"/>
      <c r="I482" s="237">
        <f>ROUND(E482*H482,2)</f>
        <v>0</v>
      </c>
      <c r="J482" s="236"/>
      <c r="K482" s="237">
        <f>ROUND(E482*J482,2)</f>
        <v>0</v>
      </c>
      <c r="L482" s="237">
        <v>12</v>
      </c>
      <c r="M482" s="237">
        <f>G482*(1+L482/100)</f>
        <v>0</v>
      </c>
      <c r="N482" s="235">
        <v>2.5999999999999998E-4</v>
      </c>
      <c r="O482" s="235">
        <f>ROUND(E482*N482,2)</f>
        <v>0</v>
      </c>
      <c r="P482" s="235">
        <v>0</v>
      </c>
      <c r="Q482" s="235">
        <f>ROUND(E482*P482,2)</f>
        <v>0</v>
      </c>
      <c r="R482" s="237" t="s">
        <v>915</v>
      </c>
      <c r="S482" s="237" t="s">
        <v>292</v>
      </c>
      <c r="T482" s="238" t="s">
        <v>439</v>
      </c>
      <c r="U482" s="220">
        <v>0.246</v>
      </c>
      <c r="V482" s="220">
        <f>ROUND(E482*U482,2)</f>
        <v>1.97</v>
      </c>
      <c r="W482" s="220"/>
      <c r="X482" s="220" t="s">
        <v>326</v>
      </c>
      <c r="Y482" s="220" t="s">
        <v>295</v>
      </c>
      <c r="Z482" s="210"/>
      <c r="AA482" s="210"/>
      <c r="AB482" s="210"/>
      <c r="AC482" s="210"/>
      <c r="AD482" s="210"/>
      <c r="AE482" s="210"/>
      <c r="AF482" s="210"/>
      <c r="AG482" s="210" t="s">
        <v>692</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2" x14ac:dyDescent="0.25">
      <c r="A483" s="217"/>
      <c r="B483" s="218"/>
      <c r="C483" s="265" t="s">
        <v>2229</v>
      </c>
      <c r="D483" s="257"/>
      <c r="E483" s="258">
        <v>8</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395</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ht="20.399999999999999" outlineLevel="1" x14ac:dyDescent="0.25">
      <c r="A484" s="232">
        <v>167</v>
      </c>
      <c r="B484" s="233" t="s">
        <v>2398</v>
      </c>
      <c r="C484" s="250" t="s">
        <v>2399</v>
      </c>
      <c r="D484" s="234" t="s">
        <v>437</v>
      </c>
      <c r="E484" s="235">
        <v>4</v>
      </c>
      <c r="F484" s="236"/>
      <c r="G484" s="237">
        <f>ROUND(E484*F484,2)</f>
        <v>0</v>
      </c>
      <c r="H484" s="236"/>
      <c r="I484" s="237">
        <f>ROUND(E484*H484,2)</f>
        <v>0</v>
      </c>
      <c r="J484" s="236"/>
      <c r="K484" s="237">
        <f>ROUND(E484*J484,2)</f>
        <v>0</v>
      </c>
      <c r="L484" s="237">
        <v>12</v>
      </c>
      <c r="M484" s="237">
        <f>G484*(1+L484/100)</f>
        <v>0</v>
      </c>
      <c r="N484" s="235">
        <v>2.2000000000000001E-4</v>
      </c>
      <c r="O484" s="235">
        <f>ROUND(E484*N484,2)</f>
        <v>0</v>
      </c>
      <c r="P484" s="235">
        <v>0</v>
      </c>
      <c r="Q484" s="235">
        <f>ROUND(E484*P484,2)</f>
        <v>0</v>
      </c>
      <c r="R484" s="237" t="s">
        <v>915</v>
      </c>
      <c r="S484" s="237" t="s">
        <v>292</v>
      </c>
      <c r="T484" s="238" t="s">
        <v>439</v>
      </c>
      <c r="U484" s="220">
        <v>0.246</v>
      </c>
      <c r="V484" s="220">
        <f>ROUND(E484*U484,2)</f>
        <v>0.98</v>
      </c>
      <c r="W484" s="220"/>
      <c r="X484" s="220" t="s">
        <v>326</v>
      </c>
      <c r="Y484" s="220" t="s">
        <v>295</v>
      </c>
      <c r="Z484" s="210"/>
      <c r="AA484" s="210"/>
      <c r="AB484" s="210"/>
      <c r="AC484" s="210"/>
      <c r="AD484" s="210"/>
      <c r="AE484" s="210"/>
      <c r="AF484" s="210"/>
      <c r="AG484" s="210" t="s">
        <v>692</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2" x14ac:dyDescent="0.25">
      <c r="A485" s="217"/>
      <c r="B485" s="218"/>
      <c r="C485" s="265" t="s">
        <v>2322</v>
      </c>
      <c r="D485" s="257"/>
      <c r="E485" s="258">
        <v>4</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395</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ht="20.399999999999999" outlineLevel="1" x14ac:dyDescent="0.25">
      <c r="A486" s="232">
        <v>168</v>
      </c>
      <c r="B486" s="233" t="s">
        <v>2400</v>
      </c>
      <c r="C486" s="250" t="s">
        <v>2401</v>
      </c>
      <c r="D486" s="234" t="s">
        <v>437</v>
      </c>
      <c r="E486" s="235">
        <v>7</v>
      </c>
      <c r="F486" s="236"/>
      <c r="G486" s="237">
        <f>ROUND(E486*F486,2)</f>
        <v>0</v>
      </c>
      <c r="H486" s="236"/>
      <c r="I486" s="237">
        <f>ROUND(E486*H486,2)</f>
        <v>0</v>
      </c>
      <c r="J486" s="236"/>
      <c r="K486" s="237">
        <f>ROUND(E486*J486,2)</f>
        <v>0</v>
      </c>
      <c r="L486" s="237">
        <v>12</v>
      </c>
      <c r="M486" s="237">
        <f>G486*(1+L486/100)</f>
        <v>0</v>
      </c>
      <c r="N486" s="235">
        <v>0</v>
      </c>
      <c r="O486" s="235">
        <f>ROUND(E486*N486,2)</f>
        <v>0</v>
      </c>
      <c r="P486" s="235">
        <v>0</v>
      </c>
      <c r="Q486" s="235">
        <f>ROUND(E486*P486,2)</f>
        <v>0</v>
      </c>
      <c r="R486" s="237" t="s">
        <v>915</v>
      </c>
      <c r="S486" s="237" t="s">
        <v>292</v>
      </c>
      <c r="T486" s="238" t="s">
        <v>439</v>
      </c>
      <c r="U486" s="220">
        <v>0.246</v>
      </c>
      <c r="V486" s="220">
        <f>ROUND(E486*U486,2)</f>
        <v>1.72</v>
      </c>
      <c r="W486" s="220"/>
      <c r="X486" s="220" t="s">
        <v>326</v>
      </c>
      <c r="Y486" s="220" t="s">
        <v>295</v>
      </c>
      <c r="Z486" s="210"/>
      <c r="AA486" s="210"/>
      <c r="AB486" s="210"/>
      <c r="AC486" s="210"/>
      <c r="AD486" s="210"/>
      <c r="AE486" s="210"/>
      <c r="AF486" s="210"/>
      <c r="AG486" s="210" t="s">
        <v>692</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2" x14ac:dyDescent="0.25">
      <c r="A487" s="217"/>
      <c r="B487" s="218"/>
      <c r="C487" s="251" t="s">
        <v>488</v>
      </c>
      <c r="D487" s="239"/>
      <c r="E487" s="239"/>
      <c r="F487" s="239"/>
      <c r="G487" s="239"/>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298</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5">
      <c r="A488" s="217"/>
      <c r="B488" s="218"/>
      <c r="C488" s="265" t="s">
        <v>2319</v>
      </c>
      <c r="D488" s="257"/>
      <c r="E488" s="258">
        <v>7</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395</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1" x14ac:dyDescent="0.25">
      <c r="A489" s="232">
        <v>169</v>
      </c>
      <c r="B489" s="233" t="s">
        <v>2402</v>
      </c>
      <c r="C489" s="250" t="s">
        <v>2403</v>
      </c>
      <c r="D489" s="234" t="s">
        <v>437</v>
      </c>
      <c r="E489" s="235">
        <v>15</v>
      </c>
      <c r="F489" s="236"/>
      <c r="G489" s="237">
        <f>ROUND(E489*F489,2)</f>
        <v>0</v>
      </c>
      <c r="H489" s="236"/>
      <c r="I489" s="237">
        <f>ROUND(E489*H489,2)</f>
        <v>0</v>
      </c>
      <c r="J489" s="236"/>
      <c r="K489" s="237">
        <f>ROUND(E489*J489,2)</f>
        <v>0</v>
      </c>
      <c r="L489" s="237">
        <v>12</v>
      </c>
      <c r="M489" s="237">
        <f>G489*(1+L489/100)</f>
        <v>0</v>
      </c>
      <c r="N489" s="235">
        <v>0</v>
      </c>
      <c r="O489" s="235">
        <f>ROUND(E489*N489,2)</f>
        <v>0</v>
      </c>
      <c r="P489" s="235">
        <v>0</v>
      </c>
      <c r="Q489" s="235">
        <f>ROUND(E489*P489,2)</f>
        <v>0</v>
      </c>
      <c r="R489" s="237" t="s">
        <v>915</v>
      </c>
      <c r="S489" s="237" t="s">
        <v>292</v>
      </c>
      <c r="T489" s="238" t="s">
        <v>439</v>
      </c>
      <c r="U489" s="220">
        <v>0.37</v>
      </c>
      <c r="V489" s="220">
        <f>ROUND(E489*U489,2)</f>
        <v>5.55</v>
      </c>
      <c r="W489" s="220"/>
      <c r="X489" s="220" t="s">
        <v>326</v>
      </c>
      <c r="Y489" s="220" t="s">
        <v>295</v>
      </c>
      <c r="Z489" s="210"/>
      <c r="AA489" s="210"/>
      <c r="AB489" s="210"/>
      <c r="AC489" s="210"/>
      <c r="AD489" s="210"/>
      <c r="AE489" s="210"/>
      <c r="AF489" s="210"/>
      <c r="AG489" s="210" t="s">
        <v>692</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2" x14ac:dyDescent="0.25">
      <c r="A490" s="217"/>
      <c r="B490" s="218"/>
      <c r="C490" s="265" t="s">
        <v>2283</v>
      </c>
      <c r="D490" s="257"/>
      <c r="E490" s="258">
        <v>15</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395</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5">
      <c r="A491" s="232">
        <v>170</v>
      </c>
      <c r="B491" s="233" t="s">
        <v>2404</v>
      </c>
      <c r="C491" s="250" t="s">
        <v>2405</v>
      </c>
      <c r="D491" s="234" t="s">
        <v>336</v>
      </c>
      <c r="E491" s="235">
        <v>1</v>
      </c>
      <c r="F491" s="236"/>
      <c r="G491" s="237">
        <f>ROUND(E491*F491,2)</f>
        <v>0</v>
      </c>
      <c r="H491" s="236"/>
      <c r="I491" s="237">
        <f>ROUND(E491*H491,2)</f>
        <v>0</v>
      </c>
      <c r="J491" s="236"/>
      <c r="K491" s="237">
        <f>ROUND(E491*J491,2)</f>
        <v>0</v>
      </c>
      <c r="L491" s="237">
        <v>12</v>
      </c>
      <c r="M491" s="237">
        <f>G491*(1+L491/100)</f>
        <v>0</v>
      </c>
      <c r="N491" s="235">
        <v>0</v>
      </c>
      <c r="O491" s="235">
        <f>ROUND(E491*N491,2)</f>
        <v>0</v>
      </c>
      <c r="P491" s="235">
        <v>0</v>
      </c>
      <c r="Q491" s="235">
        <f>ROUND(E491*P491,2)</f>
        <v>0</v>
      </c>
      <c r="R491" s="237"/>
      <c r="S491" s="237" t="s">
        <v>325</v>
      </c>
      <c r="T491" s="238" t="s">
        <v>293</v>
      </c>
      <c r="U491" s="220">
        <v>0</v>
      </c>
      <c r="V491" s="220">
        <f>ROUND(E491*U491,2)</f>
        <v>0</v>
      </c>
      <c r="W491" s="220"/>
      <c r="X491" s="220" t="s">
        <v>326</v>
      </c>
      <c r="Y491" s="220" t="s">
        <v>295</v>
      </c>
      <c r="Z491" s="210"/>
      <c r="AA491" s="210"/>
      <c r="AB491" s="210"/>
      <c r="AC491" s="210"/>
      <c r="AD491" s="210"/>
      <c r="AE491" s="210"/>
      <c r="AF491" s="210"/>
      <c r="AG491" s="210" t="s">
        <v>327</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2" x14ac:dyDescent="0.25">
      <c r="A492" s="217"/>
      <c r="B492" s="218"/>
      <c r="C492" s="265" t="s">
        <v>2219</v>
      </c>
      <c r="D492" s="257"/>
      <c r="E492" s="258">
        <v>1</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395</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5">
      <c r="A493" s="232">
        <v>171</v>
      </c>
      <c r="B493" s="233" t="s">
        <v>2406</v>
      </c>
      <c r="C493" s="250" t="s">
        <v>2407</v>
      </c>
      <c r="D493" s="234" t="s">
        <v>465</v>
      </c>
      <c r="E493" s="235">
        <v>0.71884999999999999</v>
      </c>
      <c r="F493" s="236"/>
      <c r="G493" s="237">
        <f>ROUND(E493*F493,2)</f>
        <v>0</v>
      </c>
      <c r="H493" s="236"/>
      <c r="I493" s="237">
        <f>ROUND(E493*H493,2)</f>
        <v>0</v>
      </c>
      <c r="J493" s="236"/>
      <c r="K493" s="237">
        <f>ROUND(E493*J493,2)</f>
        <v>0</v>
      </c>
      <c r="L493" s="237">
        <v>12</v>
      </c>
      <c r="M493" s="237">
        <f>G493*(1+L493/100)</f>
        <v>0</v>
      </c>
      <c r="N493" s="235">
        <v>0</v>
      </c>
      <c r="O493" s="235">
        <f>ROUND(E493*N493,2)</f>
        <v>0</v>
      </c>
      <c r="P493" s="235">
        <v>0</v>
      </c>
      <c r="Q493" s="235">
        <f>ROUND(E493*P493,2)</f>
        <v>0</v>
      </c>
      <c r="R493" s="237" t="s">
        <v>915</v>
      </c>
      <c r="S493" s="237" t="s">
        <v>292</v>
      </c>
      <c r="T493" s="238" t="s">
        <v>439</v>
      </c>
      <c r="U493" s="220">
        <v>1.5169999999999999</v>
      </c>
      <c r="V493" s="220">
        <f>ROUND(E493*U493,2)</f>
        <v>1.0900000000000001</v>
      </c>
      <c r="W493" s="220"/>
      <c r="X493" s="220" t="s">
        <v>326</v>
      </c>
      <c r="Y493" s="220" t="s">
        <v>295</v>
      </c>
      <c r="Z493" s="210"/>
      <c r="AA493" s="210"/>
      <c r="AB493" s="210"/>
      <c r="AC493" s="210"/>
      <c r="AD493" s="210"/>
      <c r="AE493" s="210"/>
      <c r="AF493" s="210"/>
      <c r="AG493" s="210" t="s">
        <v>692</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5">
      <c r="A494" s="217"/>
      <c r="B494" s="218"/>
      <c r="C494" s="266" t="s">
        <v>1341</v>
      </c>
      <c r="D494" s="263"/>
      <c r="E494" s="263"/>
      <c r="F494" s="263"/>
      <c r="G494" s="263"/>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467</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x14ac:dyDescent="0.25">
      <c r="A495" s="225" t="s">
        <v>287</v>
      </c>
      <c r="B495" s="226" t="s">
        <v>174</v>
      </c>
      <c r="C495" s="249" t="s">
        <v>175</v>
      </c>
      <c r="D495" s="227"/>
      <c r="E495" s="228"/>
      <c r="F495" s="229"/>
      <c r="G495" s="229">
        <f>SUMIF(AG496:AG498,"&lt;&gt;NOR",G496:G498)</f>
        <v>0</v>
      </c>
      <c r="H495" s="229"/>
      <c r="I495" s="229">
        <f>SUM(I496:I498)</f>
        <v>0</v>
      </c>
      <c r="J495" s="229"/>
      <c r="K495" s="229">
        <f>SUM(K496:K498)</f>
        <v>0</v>
      </c>
      <c r="L495" s="229"/>
      <c r="M495" s="229">
        <f>SUM(M496:M498)</f>
        <v>0</v>
      </c>
      <c r="N495" s="228"/>
      <c r="O495" s="228">
        <f>SUM(O496:O498)</f>
        <v>0</v>
      </c>
      <c r="P495" s="228"/>
      <c r="Q495" s="228">
        <f>SUM(Q496:Q498)</f>
        <v>0</v>
      </c>
      <c r="R495" s="229"/>
      <c r="S495" s="229"/>
      <c r="T495" s="230"/>
      <c r="U495" s="224"/>
      <c r="V495" s="224">
        <f>SUM(V496:V498)</f>
        <v>5.3</v>
      </c>
      <c r="W495" s="224"/>
      <c r="X495" s="224"/>
      <c r="Y495" s="224"/>
      <c r="AG495" t="s">
        <v>288</v>
      </c>
    </row>
    <row r="496" spans="1:60" outlineLevel="1" x14ac:dyDescent="0.25">
      <c r="A496" s="232">
        <v>172</v>
      </c>
      <c r="B496" s="233" t="s">
        <v>2408</v>
      </c>
      <c r="C496" s="250" t="s">
        <v>2409</v>
      </c>
      <c r="D496" s="234" t="s">
        <v>389</v>
      </c>
      <c r="E496" s="235">
        <v>135.80000000000001</v>
      </c>
      <c r="F496" s="236"/>
      <c r="G496" s="237">
        <f>ROUND(E496*F496,2)</f>
        <v>0</v>
      </c>
      <c r="H496" s="236"/>
      <c r="I496" s="237">
        <f>ROUND(E496*H496,2)</f>
        <v>0</v>
      </c>
      <c r="J496" s="236"/>
      <c r="K496" s="237">
        <f>ROUND(E496*J496,2)</f>
        <v>0</v>
      </c>
      <c r="L496" s="237">
        <v>12</v>
      </c>
      <c r="M496" s="237">
        <f>G496*(1+L496/100)</f>
        <v>0</v>
      </c>
      <c r="N496" s="235">
        <v>0</v>
      </c>
      <c r="O496" s="235">
        <f>ROUND(E496*N496,2)</f>
        <v>0</v>
      </c>
      <c r="P496" s="235">
        <v>0</v>
      </c>
      <c r="Q496" s="235">
        <f>ROUND(E496*P496,2)</f>
        <v>0</v>
      </c>
      <c r="R496" s="237" t="s">
        <v>1982</v>
      </c>
      <c r="S496" s="237" t="s">
        <v>292</v>
      </c>
      <c r="T496" s="238" t="s">
        <v>439</v>
      </c>
      <c r="U496" s="220">
        <v>3.9E-2</v>
      </c>
      <c r="V496" s="220">
        <f>ROUND(E496*U496,2)</f>
        <v>5.3</v>
      </c>
      <c r="W496" s="220"/>
      <c r="X496" s="220" t="s">
        <v>326</v>
      </c>
      <c r="Y496" s="220" t="s">
        <v>295</v>
      </c>
      <c r="Z496" s="210"/>
      <c r="AA496" s="210"/>
      <c r="AB496" s="210"/>
      <c r="AC496" s="210"/>
      <c r="AD496" s="210"/>
      <c r="AE496" s="210"/>
      <c r="AF496" s="210"/>
      <c r="AG496" s="210" t="s">
        <v>643</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2" x14ac:dyDescent="0.25">
      <c r="A497" s="217"/>
      <c r="B497" s="218"/>
      <c r="C497" s="265" t="s">
        <v>2410</v>
      </c>
      <c r="D497" s="257"/>
      <c r="E497" s="258">
        <v>124.3</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395</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5">
      <c r="A498" s="217"/>
      <c r="B498" s="218"/>
      <c r="C498" s="265" t="s">
        <v>2411</v>
      </c>
      <c r="D498" s="257"/>
      <c r="E498" s="258">
        <v>11.5</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395</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x14ac:dyDescent="0.25">
      <c r="A499" s="225" t="s">
        <v>287</v>
      </c>
      <c r="B499" s="226" t="s">
        <v>176</v>
      </c>
      <c r="C499" s="249" t="s">
        <v>177</v>
      </c>
      <c r="D499" s="227"/>
      <c r="E499" s="228"/>
      <c r="F499" s="229"/>
      <c r="G499" s="229">
        <f>SUMIF(AG500:AG518,"&lt;&gt;NOR",G500:G518)</f>
        <v>0</v>
      </c>
      <c r="H499" s="229"/>
      <c r="I499" s="229">
        <f>SUM(I500:I518)</f>
        <v>0</v>
      </c>
      <c r="J499" s="229"/>
      <c r="K499" s="229">
        <f>SUM(K500:K518)</f>
        <v>0</v>
      </c>
      <c r="L499" s="229"/>
      <c r="M499" s="229">
        <f>SUM(M500:M518)</f>
        <v>0</v>
      </c>
      <c r="N499" s="228"/>
      <c r="O499" s="228">
        <f>SUM(O500:O518)</f>
        <v>6.83</v>
      </c>
      <c r="P499" s="228"/>
      <c r="Q499" s="228">
        <f>SUM(Q500:Q518)</f>
        <v>0</v>
      </c>
      <c r="R499" s="229"/>
      <c r="S499" s="229"/>
      <c r="T499" s="230"/>
      <c r="U499" s="224"/>
      <c r="V499" s="224">
        <f>SUM(V500:V518)</f>
        <v>4.41</v>
      </c>
      <c r="W499" s="224"/>
      <c r="X499" s="224"/>
      <c r="Y499" s="224"/>
      <c r="AG499" t="s">
        <v>288</v>
      </c>
    </row>
    <row r="500" spans="1:60" outlineLevel="1" x14ac:dyDescent="0.25">
      <c r="A500" s="232">
        <v>173</v>
      </c>
      <c r="B500" s="233" t="s">
        <v>2412</v>
      </c>
      <c r="C500" s="250" t="s">
        <v>2413</v>
      </c>
      <c r="D500" s="234" t="s">
        <v>437</v>
      </c>
      <c r="E500" s="235">
        <v>1</v>
      </c>
      <c r="F500" s="236"/>
      <c r="G500" s="237">
        <f>ROUND(E500*F500,2)</f>
        <v>0</v>
      </c>
      <c r="H500" s="236"/>
      <c r="I500" s="237">
        <f>ROUND(E500*H500,2)</f>
        <v>0</v>
      </c>
      <c r="J500" s="236"/>
      <c r="K500" s="237">
        <f>ROUND(E500*J500,2)</f>
        <v>0</v>
      </c>
      <c r="L500" s="237">
        <v>12</v>
      </c>
      <c r="M500" s="237">
        <f>G500*(1+L500/100)</f>
        <v>0</v>
      </c>
      <c r="N500" s="235">
        <v>4.8795700000000002</v>
      </c>
      <c r="O500" s="235">
        <f>ROUND(E500*N500,2)</f>
        <v>4.88</v>
      </c>
      <c r="P500" s="235">
        <v>0</v>
      </c>
      <c r="Q500" s="235">
        <f>ROUND(E500*P500,2)</f>
        <v>0</v>
      </c>
      <c r="R500" s="237"/>
      <c r="S500" s="237" t="s">
        <v>325</v>
      </c>
      <c r="T500" s="238" t="s">
        <v>293</v>
      </c>
      <c r="U500" s="220">
        <v>0</v>
      </c>
      <c r="V500" s="220">
        <f>ROUND(E500*U500,2)</f>
        <v>0</v>
      </c>
      <c r="W500" s="220"/>
      <c r="X500" s="220" t="s">
        <v>326</v>
      </c>
      <c r="Y500" s="220" t="s">
        <v>295</v>
      </c>
      <c r="Z500" s="210"/>
      <c r="AA500" s="210"/>
      <c r="AB500" s="210"/>
      <c r="AC500" s="210"/>
      <c r="AD500" s="210"/>
      <c r="AE500" s="210"/>
      <c r="AF500" s="210"/>
      <c r="AG500" s="210" t="s">
        <v>327</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2" x14ac:dyDescent="0.25">
      <c r="A501" s="217"/>
      <c r="B501" s="218"/>
      <c r="C501" s="265" t="s">
        <v>2414</v>
      </c>
      <c r="D501" s="257"/>
      <c r="E501" s="258">
        <v>1</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395</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5">
      <c r="A502" s="232">
        <v>174</v>
      </c>
      <c r="B502" s="233" t="s">
        <v>2415</v>
      </c>
      <c r="C502" s="250" t="s">
        <v>2416</v>
      </c>
      <c r="D502" s="234" t="s">
        <v>437</v>
      </c>
      <c r="E502" s="235">
        <v>1</v>
      </c>
      <c r="F502" s="236"/>
      <c r="G502" s="237">
        <f>ROUND(E502*F502,2)</f>
        <v>0</v>
      </c>
      <c r="H502" s="236"/>
      <c r="I502" s="237">
        <f>ROUND(E502*H502,2)</f>
        <v>0</v>
      </c>
      <c r="J502" s="236"/>
      <c r="K502" s="237">
        <f>ROUND(E502*J502,2)</f>
        <v>0</v>
      </c>
      <c r="L502" s="237">
        <v>12</v>
      </c>
      <c r="M502" s="237">
        <f>G502*(1+L502/100)</f>
        <v>0</v>
      </c>
      <c r="N502" s="235">
        <v>0.04</v>
      </c>
      <c r="O502" s="235">
        <f>ROUND(E502*N502,2)</f>
        <v>0.04</v>
      </c>
      <c r="P502" s="235">
        <v>0</v>
      </c>
      <c r="Q502" s="235">
        <f>ROUND(E502*P502,2)</f>
        <v>0</v>
      </c>
      <c r="R502" s="237" t="s">
        <v>606</v>
      </c>
      <c r="S502" s="237" t="s">
        <v>292</v>
      </c>
      <c r="T502" s="238" t="s">
        <v>439</v>
      </c>
      <c r="U502" s="220">
        <v>0</v>
      </c>
      <c r="V502" s="220">
        <f>ROUND(E502*U502,2)</f>
        <v>0</v>
      </c>
      <c r="W502" s="220"/>
      <c r="X502" s="220" t="s">
        <v>607</v>
      </c>
      <c r="Y502" s="220" t="s">
        <v>295</v>
      </c>
      <c r="Z502" s="210"/>
      <c r="AA502" s="210"/>
      <c r="AB502" s="210"/>
      <c r="AC502" s="210"/>
      <c r="AD502" s="210"/>
      <c r="AE502" s="210"/>
      <c r="AF502" s="210"/>
      <c r="AG502" s="210" t="s">
        <v>608</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2" x14ac:dyDescent="0.25">
      <c r="A503" s="217"/>
      <c r="B503" s="218"/>
      <c r="C503" s="265" t="s">
        <v>2417</v>
      </c>
      <c r="D503" s="257"/>
      <c r="E503" s="258">
        <v>1</v>
      </c>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395</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ht="20.399999999999999" outlineLevel="1" x14ac:dyDescent="0.25">
      <c r="A504" s="232">
        <v>175</v>
      </c>
      <c r="B504" s="233" t="s">
        <v>2418</v>
      </c>
      <c r="C504" s="250" t="s">
        <v>2419</v>
      </c>
      <c r="D504" s="234" t="s">
        <v>437</v>
      </c>
      <c r="E504" s="235">
        <v>1</v>
      </c>
      <c r="F504" s="236"/>
      <c r="G504" s="237">
        <f>ROUND(E504*F504,2)</f>
        <v>0</v>
      </c>
      <c r="H504" s="236"/>
      <c r="I504" s="237">
        <f>ROUND(E504*H504,2)</f>
        <v>0</v>
      </c>
      <c r="J504" s="236"/>
      <c r="K504" s="237">
        <f>ROUND(E504*J504,2)</f>
        <v>0</v>
      </c>
      <c r="L504" s="237">
        <v>12</v>
      </c>
      <c r="M504" s="237">
        <f>G504*(1+L504/100)</f>
        <v>0</v>
      </c>
      <c r="N504" s="235">
        <v>6.8000000000000005E-2</v>
      </c>
      <c r="O504" s="235">
        <f>ROUND(E504*N504,2)</f>
        <v>7.0000000000000007E-2</v>
      </c>
      <c r="P504" s="235">
        <v>0</v>
      </c>
      <c r="Q504" s="235">
        <f>ROUND(E504*P504,2)</f>
        <v>0</v>
      </c>
      <c r="R504" s="237" t="s">
        <v>606</v>
      </c>
      <c r="S504" s="237" t="s">
        <v>292</v>
      </c>
      <c r="T504" s="238" t="s">
        <v>439</v>
      </c>
      <c r="U504" s="220">
        <v>0</v>
      </c>
      <c r="V504" s="220">
        <f>ROUND(E504*U504,2)</f>
        <v>0</v>
      </c>
      <c r="W504" s="220"/>
      <c r="X504" s="220" t="s">
        <v>607</v>
      </c>
      <c r="Y504" s="220" t="s">
        <v>295</v>
      </c>
      <c r="Z504" s="210"/>
      <c r="AA504" s="210"/>
      <c r="AB504" s="210"/>
      <c r="AC504" s="210"/>
      <c r="AD504" s="210"/>
      <c r="AE504" s="210"/>
      <c r="AF504" s="210"/>
      <c r="AG504" s="210" t="s">
        <v>608</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2" x14ac:dyDescent="0.25">
      <c r="A505" s="217"/>
      <c r="B505" s="218"/>
      <c r="C505" s="265" t="s">
        <v>2417</v>
      </c>
      <c r="D505" s="257"/>
      <c r="E505" s="258">
        <v>1</v>
      </c>
      <c r="F505" s="220"/>
      <c r="G505" s="220"/>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395</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ht="20.399999999999999" outlineLevel="1" x14ac:dyDescent="0.25">
      <c r="A506" s="232">
        <v>176</v>
      </c>
      <c r="B506" s="233" t="s">
        <v>2420</v>
      </c>
      <c r="C506" s="250" t="s">
        <v>2421</v>
      </c>
      <c r="D506" s="234" t="s">
        <v>437</v>
      </c>
      <c r="E506" s="235">
        <v>1</v>
      </c>
      <c r="F506" s="236"/>
      <c r="G506" s="237">
        <f>ROUND(E506*F506,2)</f>
        <v>0</v>
      </c>
      <c r="H506" s="236"/>
      <c r="I506" s="237">
        <f>ROUND(E506*H506,2)</f>
        <v>0</v>
      </c>
      <c r="J506" s="236"/>
      <c r="K506" s="237">
        <f>ROUND(E506*J506,2)</f>
        <v>0</v>
      </c>
      <c r="L506" s="237">
        <v>12</v>
      </c>
      <c r="M506" s="237">
        <f>G506*(1+L506/100)</f>
        <v>0</v>
      </c>
      <c r="N506" s="235">
        <v>0.58499999999999996</v>
      </c>
      <c r="O506" s="235">
        <f>ROUND(E506*N506,2)</f>
        <v>0.59</v>
      </c>
      <c r="P506" s="235">
        <v>0</v>
      </c>
      <c r="Q506" s="235">
        <f>ROUND(E506*P506,2)</f>
        <v>0</v>
      </c>
      <c r="R506" s="237" t="s">
        <v>606</v>
      </c>
      <c r="S506" s="237" t="s">
        <v>292</v>
      </c>
      <c r="T506" s="238" t="s">
        <v>439</v>
      </c>
      <c r="U506" s="220">
        <v>0</v>
      </c>
      <c r="V506" s="220">
        <f>ROUND(E506*U506,2)</f>
        <v>0</v>
      </c>
      <c r="W506" s="220"/>
      <c r="X506" s="220" t="s">
        <v>607</v>
      </c>
      <c r="Y506" s="220" t="s">
        <v>295</v>
      </c>
      <c r="Z506" s="210"/>
      <c r="AA506" s="210"/>
      <c r="AB506" s="210"/>
      <c r="AC506" s="210"/>
      <c r="AD506" s="210"/>
      <c r="AE506" s="210"/>
      <c r="AF506" s="210"/>
      <c r="AG506" s="210" t="s">
        <v>608</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5">
      <c r="A507" s="217"/>
      <c r="B507" s="218"/>
      <c r="C507" s="265" t="s">
        <v>2417</v>
      </c>
      <c r="D507" s="257"/>
      <c r="E507" s="258">
        <v>1</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395</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5">
      <c r="A508" s="232">
        <v>177</v>
      </c>
      <c r="B508" s="233" t="s">
        <v>2422</v>
      </c>
      <c r="C508" s="250" t="s">
        <v>2423</v>
      </c>
      <c r="D508" s="234" t="s">
        <v>437</v>
      </c>
      <c r="E508" s="235">
        <v>1</v>
      </c>
      <c r="F508" s="236"/>
      <c r="G508" s="237">
        <f>ROUND(E508*F508,2)</f>
        <v>0</v>
      </c>
      <c r="H508" s="236"/>
      <c r="I508" s="237">
        <f>ROUND(E508*H508,2)</f>
        <v>0</v>
      </c>
      <c r="J508" s="236"/>
      <c r="K508" s="237">
        <f>ROUND(E508*J508,2)</f>
        <v>0</v>
      </c>
      <c r="L508" s="237">
        <v>12</v>
      </c>
      <c r="M508" s="237">
        <f>G508*(1+L508/100)</f>
        <v>0</v>
      </c>
      <c r="N508" s="235">
        <v>1.2</v>
      </c>
      <c r="O508" s="235">
        <f>ROUND(E508*N508,2)</f>
        <v>1.2</v>
      </c>
      <c r="P508" s="235">
        <v>0</v>
      </c>
      <c r="Q508" s="235">
        <f>ROUND(E508*P508,2)</f>
        <v>0</v>
      </c>
      <c r="R508" s="237"/>
      <c r="S508" s="237" t="s">
        <v>325</v>
      </c>
      <c r="T508" s="238" t="s">
        <v>293</v>
      </c>
      <c r="U508" s="220">
        <v>0</v>
      </c>
      <c r="V508" s="220">
        <f>ROUND(E508*U508,2)</f>
        <v>0</v>
      </c>
      <c r="W508" s="220"/>
      <c r="X508" s="220" t="s">
        <v>607</v>
      </c>
      <c r="Y508" s="220" t="s">
        <v>295</v>
      </c>
      <c r="Z508" s="210"/>
      <c r="AA508" s="210"/>
      <c r="AB508" s="210"/>
      <c r="AC508" s="210"/>
      <c r="AD508" s="210"/>
      <c r="AE508" s="210"/>
      <c r="AF508" s="210"/>
      <c r="AG508" s="210" t="s">
        <v>608</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5">
      <c r="A509" s="217"/>
      <c r="B509" s="218"/>
      <c r="C509" s="251" t="s">
        <v>2424</v>
      </c>
      <c r="D509" s="239"/>
      <c r="E509" s="239"/>
      <c r="F509" s="239"/>
      <c r="G509" s="239"/>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298</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5">
      <c r="A510" s="217"/>
      <c r="B510" s="218"/>
      <c r="C510" s="265" t="s">
        <v>2417</v>
      </c>
      <c r="D510" s="257"/>
      <c r="E510" s="258">
        <v>1</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395</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5">
      <c r="A511" s="232">
        <v>178</v>
      </c>
      <c r="B511" s="233" t="s">
        <v>2425</v>
      </c>
      <c r="C511" s="250" t="s">
        <v>2426</v>
      </c>
      <c r="D511" s="234" t="s">
        <v>437</v>
      </c>
      <c r="E511" s="235">
        <v>3</v>
      </c>
      <c r="F511" s="236"/>
      <c r="G511" s="237">
        <f>ROUND(E511*F511,2)</f>
        <v>0</v>
      </c>
      <c r="H511" s="236"/>
      <c r="I511" s="237">
        <f>ROUND(E511*H511,2)</f>
        <v>0</v>
      </c>
      <c r="J511" s="236"/>
      <c r="K511" s="237">
        <f>ROUND(E511*J511,2)</f>
        <v>0</v>
      </c>
      <c r="L511" s="237">
        <v>12</v>
      </c>
      <c r="M511" s="237">
        <f>G511*(1+L511/100)</f>
        <v>0</v>
      </c>
      <c r="N511" s="235">
        <v>0</v>
      </c>
      <c r="O511" s="235">
        <f>ROUND(E511*N511,2)</f>
        <v>0</v>
      </c>
      <c r="P511" s="235">
        <v>0</v>
      </c>
      <c r="Q511" s="235">
        <f>ROUND(E511*P511,2)</f>
        <v>0</v>
      </c>
      <c r="R511" s="237" t="s">
        <v>1982</v>
      </c>
      <c r="S511" s="237" t="s">
        <v>292</v>
      </c>
      <c r="T511" s="238" t="s">
        <v>439</v>
      </c>
      <c r="U511" s="220">
        <v>0.79</v>
      </c>
      <c r="V511" s="220">
        <f>ROUND(E511*U511,2)</f>
        <v>2.37</v>
      </c>
      <c r="W511" s="220"/>
      <c r="X511" s="220" t="s">
        <v>326</v>
      </c>
      <c r="Y511" s="220" t="s">
        <v>295</v>
      </c>
      <c r="Z511" s="210"/>
      <c r="AA511" s="210"/>
      <c r="AB511" s="210"/>
      <c r="AC511" s="210"/>
      <c r="AD511" s="210"/>
      <c r="AE511" s="210"/>
      <c r="AF511" s="210"/>
      <c r="AG511" s="210" t="s">
        <v>327</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5">
      <c r="A512" s="217"/>
      <c r="B512" s="218"/>
      <c r="C512" s="266" t="s">
        <v>2427</v>
      </c>
      <c r="D512" s="263"/>
      <c r="E512" s="263"/>
      <c r="F512" s="263"/>
      <c r="G512" s="263"/>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467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2" x14ac:dyDescent="0.25">
      <c r="A513" s="217"/>
      <c r="B513" s="218"/>
      <c r="C513" s="265" t="s">
        <v>2428</v>
      </c>
      <c r="D513" s="257"/>
      <c r="E513" s="258">
        <v>3</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395</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5">
      <c r="A514" s="232">
        <v>179</v>
      </c>
      <c r="B514" s="233" t="s">
        <v>2429</v>
      </c>
      <c r="C514" s="250" t="s">
        <v>2430</v>
      </c>
      <c r="D514" s="234" t="s">
        <v>437</v>
      </c>
      <c r="E514" s="235">
        <v>1</v>
      </c>
      <c r="F514" s="236"/>
      <c r="G514" s="237">
        <f>ROUND(E514*F514,2)</f>
        <v>0</v>
      </c>
      <c r="H514" s="236"/>
      <c r="I514" s="237">
        <f>ROUND(E514*H514,2)</f>
        <v>0</v>
      </c>
      <c r="J514" s="236"/>
      <c r="K514" s="237">
        <f>ROUND(E514*J514,2)</f>
        <v>0</v>
      </c>
      <c r="L514" s="237">
        <v>12</v>
      </c>
      <c r="M514" s="237">
        <f>G514*(1+L514/100)</f>
        <v>0</v>
      </c>
      <c r="N514" s="235">
        <v>0</v>
      </c>
      <c r="O514" s="235">
        <f>ROUND(E514*N514,2)</f>
        <v>0</v>
      </c>
      <c r="P514" s="235">
        <v>0</v>
      </c>
      <c r="Q514" s="235">
        <f>ROUND(E514*P514,2)</f>
        <v>0</v>
      </c>
      <c r="R514" s="237" t="s">
        <v>1982</v>
      </c>
      <c r="S514" s="237" t="s">
        <v>292</v>
      </c>
      <c r="T514" s="238" t="s">
        <v>439</v>
      </c>
      <c r="U514" s="220">
        <v>0.94599999999999995</v>
      </c>
      <c r="V514" s="220">
        <f>ROUND(E514*U514,2)</f>
        <v>0.95</v>
      </c>
      <c r="W514" s="220"/>
      <c r="X514" s="220" t="s">
        <v>326</v>
      </c>
      <c r="Y514" s="220" t="s">
        <v>295</v>
      </c>
      <c r="Z514" s="210"/>
      <c r="AA514" s="210"/>
      <c r="AB514" s="210"/>
      <c r="AC514" s="210"/>
      <c r="AD514" s="210"/>
      <c r="AE514" s="210"/>
      <c r="AF514" s="210"/>
      <c r="AG514" s="210" t="s">
        <v>327</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2" x14ac:dyDescent="0.25">
      <c r="A515" s="217"/>
      <c r="B515" s="218"/>
      <c r="C515" s="266" t="s">
        <v>2427</v>
      </c>
      <c r="D515" s="263"/>
      <c r="E515" s="263"/>
      <c r="F515" s="263"/>
      <c r="G515" s="263"/>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467</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2" x14ac:dyDescent="0.25">
      <c r="A516" s="217"/>
      <c r="B516" s="218"/>
      <c r="C516" s="265" t="s">
        <v>2417</v>
      </c>
      <c r="D516" s="257"/>
      <c r="E516" s="258">
        <v>1</v>
      </c>
      <c r="F516" s="220"/>
      <c r="G516" s="220"/>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395</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ht="20.399999999999999" outlineLevel="1" x14ac:dyDescent="0.25">
      <c r="A517" s="232">
        <v>180</v>
      </c>
      <c r="B517" s="233" t="s">
        <v>2431</v>
      </c>
      <c r="C517" s="250" t="s">
        <v>2432</v>
      </c>
      <c r="D517" s="234" t="s">
        <v>437</v>
      </c>
      <c r="E517" s="235">
        <v>1</v>
      </c>
      <c r="F517" s="236"/>
      <c r="G517" s="237">
        <f>ROUND(E517*F517,2)</f>
        <v>0</v>
      </c>
      <c r="H517" s="236"/>
      <c r="I517" s="237">
        <f>ROUND(E517*H517,2)</f>
        <v>0</v>
      </c>
      <c r="J517" s="236"/>
      <c r="K517" s="237">
        <f>ROUND(E517*J517,2)</f>
        <v>0</v>
      </c>
      <c r="L517" s="237">
        <v>12</v>
      </c>
      <c r="M517" s="237">
        <f>G517*(1+L517/100)</f>
        <v>0</v>
      </c>
      <c r="N517" s="235">
        <v>4.7620000000000003E-2</v>
      </c>
      <c r="O517" s="235">
        <f>ROUND(E517*N517,2)</f>
        <v>0.05</v>
      </c>
      <c r="P517" s="235">
        <v>0</v>
      </c>
      <c r="Q517" s="235">
        <f>ROUND(E517*P517,2)</f>
        <v>0</v>
      </c>
      <c r="R517" s="237" t="s">
        <v>1982</v>
      </c>
      <c r="S517" s="237" t="s">
        <v>292</v>
      </c>
      <c r="T517" s="238" t="s">
        <v>439</v>
      </c>
      <c r="U517" s="220">
        <v>1.0940000000000001</v>
      </c>
      <c r="V517" s="220">
        <f>ROUND(E517*U517,2)</f>
        <v>1.0900000000000001</v>
      </c>
      <c r="W517" s="220"/>
      <c r="X517" s="220" t="s">
        <v>326</v>
      </c>
      <c r="Y517" s="220" t="s">
        <v>295</v>
      </c>
      <c r="Z517" s="210"/>
      <c r="AA517" s="210"/>
      <c r="AB517" s="210"/>
      <c r="AC517" s="210"/>
      <c r="AD517" s="210"/>
      <c r="AE517" s="210"/>
      <c r="AF517" s="210"/>
      <c r="AG517" s="210" t="s">
        <v>327</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5">
      <c r="A518" s="217"/>
      <c r="B518" s="218"/>
      <c r="C518" s="265" t="s">
        <v>2417</v>
      </c>
      <c r="D518" s="257"/>
      <c r="E518" s="258">
        <v>1</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395</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x14ac:dyDescent="0.25">
      <c r="A519" s="225" t="s">
        <v>287</v>
      </c>
      <c r="B519" s="226" t="s">
        <v>188</v>
      </c>
      <c r="C519" s="249" t="s">
        <v>190</v>
      </c>
      <c r="D519" s="227"/>
      <c r="E519" s="228"/>
      <c r="F519" s="229"/>
      <c r="G519" s="229">
        <f>SUMIF(AG520:AG521,"&lt;&gt;NOR",G520:G521)</f>
        <v>0</v>
      </c>
      <c r="H519" s="229"/>
      <c r="I519" s="229">
        <f>SUM(I520:I521)</f>
        <v>0</v>
      </c>
      <c r="J519" s="229"/>
      <c r="K519" s="229">
        <f>SUM(K520:K521)</f>
        <v>0</v>
      </c>
      <c r="L519" s="229"/>
      <c r="M519" s="229">
        <f>SUM(M520:M521)</f>
        <v>0</v>
      </c>
      <c r="N519" s="228"/>
      <c r="O519" s="228">
        <f>SUM(O520:O521)</f>
        <v>0</v>
      </c>
      <c r="P519" s="228"/>
      <c r="Q519" s="228">
        <f>SUM(Q520:Q521)</f>
        <v>0</v>
      </c>
      <c r="R519" s="229"/>
      <c r="S519" s="229"/>
      <c r="T519" s="230"/>
      <c r="U519" s="224"/>
      <c r="V519" s="224">
        <f>SUM(V520:V521)</f>
        <v>116.5</v>
      </c>
      <c r="W519" s="224"/>
      <c r="X519" s="224"/>
      <c r="Y519" s="224"/>
      <c r="AG519" t="s">
        <v>288</v>
      </c>
    </row>
    <row r="520" spans="1:60" outlineLevel="1" x14ac:dyDescent="0.25">
      <c r="A520" s="232">
        <v>181</v>
      </c>
      <c r="B520" s="233" t="s">
        <v>2433</v>
      </c>
      <c r="C520" s="250" t="s">
        <v>2434</v>
      </c>
      <c r="D520" s="234" t="s">
        <v>465</v>
      </c>
      <c r="E520" s="235">
        <v>550.81489999999997</v>
      </c>
      <c r="F520" s="236"/>
      <c r="G520" s="237">
        <f>ROUND(E520*F520,2)</f>
        <v>0</v>
      </c>
      <c r="H520" s="236"/>
      <c r="I520" s="237">
        <f>ROUND(E520*H520,2)</f>
        <v>0</v>
      </c>
      <c r="J520" s="236"/>
      <c r="K520" s="237">
        <f>ROUND(E520*J520,2)</f>
        <v>0</v>
      </c>
      <c r="L520" s="237">
        <v>12</v>
      </c>
      <c r="M520" s="237">
        <f>G520*(1+L520/100)</f>
        <v>0</v>
      </c>
      <c r="N520" s="235">
        <v>0</v>
      </c>
      <c r="O520" s="235">
        <f>ROUND(E520*N520,2)</f>
        <v>0</v>
      </c>
      <c r="P520" s="235">
        <v>0</v>
      </c>
      <c r="Q520" s="235">
        <f>ROUND(E520*P520,2)</f>
        <v>0</v>
      </c>
      <c r="R520" s="237" t="s">
        <v>1982</v>
      </c>
      <c r="S520" s="237" t="s">
        <v>292</v>
      </c>
      <c r="T520" s="238" t="s">
        <v>439</v>
      </c>
      <c r="U520" s="220">
        <v>0.21149999999999999</v>
      </c>
      <c r="V520" s="220">
        <f>ROUND(E520*U520,2)</f>
        <v>116.5</v>
      </c>
      <c r="W520" s="220"/>
      <c r="X520" s="220" t="s">
        <v>326</v>
      </c>
      <c r="Y520" s="220" t="s">
        <v>295</v>
      </c>
      <c r="Z520" s="210"/>
      <c r="AA520" s="210"/>
      <c r="AB520" s="210"/>
      <c r="AC520" s="210"/>
      <c r="AD520" s="210"/>
      <c r="AE520" s="210"/>
      <c r="AF520" s="210"/>
      <c r="AG520" s="210" t="s">
        <v>327</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2" x14ac:dyDescent="0.25">
      <c r="A521" s="217"/>
      <c r="B521" s="218"/>
      <c r="C521" s="266" t="s">
        <v>2435</v>
      </c>
      <c r="D521" s="263"/>
      <c r="E521" s="263"/>
      <c r="F521" s="263"/>
      <c r="G521" s="263"/>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467</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x14ac:dyDescent="0.25">
      <c r="A522" s="3"/>
      <c r="B522" s="4"/>
      <c r="C522" s="254"/>
      <c r="D522" s="6"/>
      <c r="E522" s="3"/>
      <c r="F522" s="3"/>
      <c r="G522" s="3"/>
      <c r="H522" s="3"/>
      <c r="I522" s="3"/>
      <c r="J522" s="3"/>
      <c r="K522" s="3"/>
      <c r="L522" s="3"/>
      <c r="M522" s="3"/>
      <c r="N522" s="3"/>
      <c r="O522" s="3"/>
      <c r="P522" s="3"/>
      <c r="Q522" s="3"/>
      <c r="R522" s="3"/>
      <c r="S522" s="3"/>
      <c r="T522" s="3"/>
      <c r="U522" s="3"/>
      <c r="V522" s="3"/>
      <c r="W522" s="3"/>
      <c r="X522" s="3"/>
      <c r="Y522" s="3"/>
      <c r="AE522">
        <v>12</v>
      </c>
      <c r="AF522">
        <v>21</v>
      </c>
      <c r="AG522" t="s">
        <v>273</v>
      </c>
    </row>
    <row r="523" spans="1:60" x14ac:dyDescent="0.25">
      <c r="A523" s="213"/>
      <c r="B523" s="214" t="s">
        <v>29</v>
      </c>
      <c r="C523" s="255"/>
      <c r="D523" s="215"/>
      <c r="E523" s="216"/>
      <c r="F523" s="216"/>
      <c r="G523" s="231">
        <f>G8+G101+G118+G256+G375+G495+G499+G519</f>
        <v>0</v>
      </c>
      <c r="H523" s="3"/>
      <c r="I523" s="3"/>
      <c r="J523" s="3"/>
      <c r="K523" s="3"/>
      <c r="L523" s="3"/>
      <c r="M523" s="3"/>
      <c r="N523" s="3"/>
      <c r="O523" s="3"/>
      <c r="P523" s="3"/>
      <c r="Q523" s="3"/>
      <c r="R523" s="3"/>
      <c r="S523" s="3"/>
      <c r="T523" s="3"/>
      <c r="U523" s="3"/>
      <c r="V523" s="3"/>
      <c r="W523" s="3"/>
      <c r="X523" s="3"/>
      <c r="Y523" s="3"/>
      <c r="AE523">
        <f>SUMIF(L7:L521,AE522,G7:G521)</f>
        <v>0</v>
      </c>
      <c r="AF523">
        <f>SUMIF(L7:L521,AF522,G7:G521)</f>
        <v>0</v>
      </c>
      <c r="AG523" t="s">
        <v>379</v>
      </c>
    </row>
    <row r="524" spans="1:60" x14ac:dyDescent="0.25">
      <c r="C524" s="256"/>
      <c r="D524" s="10"/>
      <c r="AG524" t="s">
        <v>386</v>
      </c>
    </row>
    <row r="525" spans="1:60" x14ac:dyDescent="0.25">
      <c r="D525" s="10"/>
    </row>
    <row r="526" spans="1:60" x14ac:dyDescent="0.25">
      <c r="D526" s="10"/>
    </row>
    <row r="527" spans="1:60" x14ac:dyDescent="0.25">
      <c r="D527" s="10"/>
    </row>
    <row r="528" spans="1:60"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QZ3DmW6bEOgJTQhq1VXvXbURvPlXoXkilOcqO35qSVDyJaczYM18ib9av0QgYkvPkFcXdWTwMdKEQouX7l8Tg==" saltValue="vlnwMR36vQpjwTQj55pp8w==" spinCount="100000" sheet="1" formatRows="0"/>
  <mergeCells count="82">
    <mergeCell ref="C509:G509"/>
    <mergeCell ref="C512:G512"/>
    <mergeCell ref="C515:G515"/>
    <mergeCell ref="C521:G521"/>
    <mergeCell ref="C442:G442"/>
    <mergeCell ref="C446:G446"/>
    <mergeCell ref="C455:G455"/>
    <mergeCell ref="C466:G466"/>
    <mergeCell ref="C487:G487"/>
    <mergeCell ref="C494:G494"/>
    <mergeCell ref="C410:G410"/>
    <mergeCell ref="C413:G413"/>
    <mergeCell ref="C416:G416"/>
    <mergeCell ref="C419:G419"/>
    <mergeCell ref="C430:G430"/>
    <mergeCell ref="C439:G439"/>
    <mergeCell ref="C384:G384"/>
    <mergeCell ref="C391:G391"/>
    <mergeCell ref="C394:G394"/>
    <mergeCell ref="C397:G397"/>
    <mergeCell ref="C400:G400"/>
    <mergeCell ref="C405:G405"/>
    <mergeCell ref="C338:G338"/>
    <mergeCell ref="C341:G341"/>
    <mergeCell ref="C362:G362"/>
    <mergeCell ref="C371:G371"/>
    <mergeCell ref="C374:G374"/>
    <mergeCell ref="C381:G381"/>
    <mergeCell ref="C278:G278"/>
    <mergeCell ref="C281:G281"/>
    <mergeCell ref="C284:G284"/>
    <mergeCell ref="C287:G287"/>
    <mergeCell ref="C290:G290"/>
    <mergeCell ref="C293:G293"/>
    <mergeCell ref="C248:G248"/>
    <mergeCell ref="C255:G255"/>
    <mergeCell ref="C258:G258"/>
    <mergeCell ref="C269:G269"/>
    <mergeCell ref="C272:G272"/>
    <mergeCell ref="C275:G275"/>
    <mergeCell ref="C232:G232"/>
    <mergeCell ref="C235:G235"/>
    <mergeCell ref="C238:G238"/>
    <mergeCell ref="C241:G241"/>
    <mergeCell ref="C244:G244"/>
    <mergeCell ref="C247:G247"/>
    <mergeCell ref="C216:G216"/>
    <mergeCell ref="C219:G219"/>
    <mergeCell ref="C222:G222"/>
    <mergeCell ref="C225:G225"/>
    <mergeCell ref="C228:G228"/>
    <mergeCell ref="C229:G229"/>
    <mergeCell ref="C200:G200"/>
    <mergeCell ref="C203:G203"/>
    <mergeCell ref="C206:G206"/>
    <mergeCell ref="C207:G207"/>
    <mergeCell ref="C210:G210"/>
    <mergeCell ref="C213:G213"/>
    <mergeCell ref="C188:G188"/>
    <mergeCell ref="C189:G189"/>
    <mergeCell ref="C192:G192"/>
    <mergeCell ref="C193:G193"/>
    <mergeCell ref="C196:G196"/>
    <mergeCell ref="C199:G199"/>
    <mergeCell ref="C49:G49"/>
    <mergeCell ref="C64:G64"/>
    <mergeCell ref="C68:G68"/>
    <mergeCell ref="C76:G76"/>
    <mergeCell ref="C103:G103"/>
    <mergeCell ref="C116:G116"/>
    <mergeCell ref="C25:G25"/>
    <mergeCell ref="C29:G29"/>
    <mergeCell ref="C31:G31"/>
    <mergeCell ref="C44:G44"/>
    <mergeCell ref="C46:G46"/>
    <mergeCell ref="C48:G48"/>
    <mergeCell ref="A1:G1"/>
    <mergeCell ref="C2:G2"/>
    <mergeCell ref="C3:G3"/>
    <mergeCell ref="C4:G4"/>
    <mergeCell ref="C10:G10"/>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A873-1AF4-418B-9044-063FC9A24998}">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76</v>
      </c>
      <c r="C4" s="202" t="s">
        <v>77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SUMIF(AG9:AG63,"&lt;&gt;NOR",G9:G63)</f>
        <v>0</v>
      </c>
      <c r="H8" s="229"/>
      <c r="I8" s="229">
        <f>SUM(I9:I63)</f>
        <v>0</v>
      </c>
      <c r="J8" s="229"/>
      <c r="K8" s="229">
        <f>SUM(K9:K63)</f>
        <v>0</v>
      </c>
      <c r="L8" s="229"/>
      <c r="M8" s="229">
        <f>SUM(M9:M63)</f>
        <v>0</v>
      </c>
      <c r="N8" s="228"/>
      <c r="O8" s="228">
        <f>SUM(O9:O63)</f>
        <v>64.900000000000006</v>
      </c>
      <c r="P8" s="228"/>
      <c r="Q8" s="228">
        <f>SUM(Q9:Q63)</f>
        <v>0</v>
      </c>
      <c r="R8" s="229"/>
      <c r="S8" s="229"/>
      <c r="T8" s="230"/>
      <c r="U8" s="224"/>
      <c r="V8" s="224">
        <f>SUM(V9:V63)</f>
        <v>184.18</v>
      </c>
      <c r="W8" s="224"/>
      <c r="X8" s="224"/>
      <c r="Y8" s="224"/>
      <c r="AG8" t="s">
        <v>288</v>
      </c>
    </row>
    <row r="9" spans="1:60" outlineLevel="1" x14ac:dyDescent="0.25">
      <c r="A9" s="232">
        <v>1</v>
      </c>
      <c r="B9" s="233" t="s">
        <v>1928</v>
      </c>
      <c r="C9" s="250" t="s">
        <v>1929</v>
      </c>
      <c r="D9" s="234" t="s">
        <v>452</v>
      </c>
      <c r="E9" s="235">
        <v>20.82075</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7.6</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2436</v>
      </c>
      <c r="D11" s="257"/>
      <c r="E11" s="258">
        <v>20.82</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20.82075</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1.75</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1" x14ac:dyDescent="0.25">
      <c r="A14" s="232">
        <v>3</v>
      </c>
      <c r="B14" s="233" t="s">
        <v>1941</v>
      </c>
      <c r="C14" s="250" t="s">
        <v>1942</v>
      </c>
      <c r="D14" s="234" t="s">
        <v>452</v>
      </c>
      <c r="E14" s="235">
        <v>27.7</v>
      </c>
      <c r="F14" s="236"/>
      <c r="G14" s="237">
        <f>ROUND(E14*F14,2)</f>
        <v>0</v>
      </c>
      <c r="H14" s="236"/>
      <c r="I14" s="237">
        <f>ROUND(E14*H14,2)</f>
        <v>0</v>
      </c>
      <c r="J14" s="236"/>
      <c r="K14" s="237">
        <f>ROUND(E14*J14,2)</f>
        <v>0</v>
      </c>
      <c r="L14" s="237">
        <v>12</v>
      </c>
      <c r="M14" s="237">
        <f>G14*(1+L14/100)</f>
        <v>0</v>
      </c>
      <c r="N14" s="235">
        <v>0</v>
      </c>
      <c r="O14" s="235">
        <f>ROUND(E14*N14,2)</f>
        <v>0</v>
      </c>
      <c r="P14" s="235">
        <v>0</v>
      </c>
      <c r="Q14" s="235">
        <f>ROUND(E14*P14,2)</f>
        <v>0</v>
      </c>
      <c r="R14" s="237" t="s">
        <v>1681</v>
      </c>
      <c r="S14" s="237" t="s">
        <v>292</v>
      </c>
      <c r="T14" s="238" t="s">
        <v>439</v>
      </c>
      <c r="U14" s="220">
        <v>3.1309999999999998</v>
      </c>
      <c r="V14" s="220">
        <f>ROUND(E14*U14,2)</f>
        <v>86.73</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1" outlineLevel="2" x14ac:dyDescent="0.25">
      <c r="A15" s="217"/>
      <c r="B15" s="218"/>
      <c r="C15" s="266" t="s">
        <v>1943</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467</v>
      </c>
      <c r="AH15" s="210"/>
      <c r="AI15" s="210"/>
      <c r="AJ15" s="210"/>
      <c r="AK15" s="210"/>
      <c r="AL15" s="210"/>
      <c r="AM15" s="210"/>
      <c r="AN15" s="210"/>
      <c r="AO15" s="210"/>
      <c r="AP15" s="210"/>
      <c r="AQ15" s="210"/>
      <c r="AR15" s="210"/>
      <c r="AS15" s="210"/>
      <c r="AT15" s="210"/>
      <c r="AU15" s="210"/>
      <c r="AV15" s="210"/>
      <c r="AW15" s="210"/>
      <c r="AX15" s="210"/>
      <c r="AY15" s="210"/>
      <c r="AZ15" s="210"/>
      <c r="BA15" s="240" t="str">
        <f>C15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5" s="210"/>
      <c r="BC15" s="210"/>
      <c r="BD15" s="210"/>
      <c r="BE15" s="210"/>
      <c r="BF15" s="210"/>
      <c r="BG15" s="210"/>
      <c r="BH15" s="210"/>
    </row>
    <row r="16" spans="1:60" outlineLevel="2" x14ac:dyDescent="0.25">
      <c r="A16" s="217"/>
      <c r="B16" s="218"/>
      <c r="C16" s="265" t="s">
        <v>2437</v>
      </c>
      <c r="D16" s="257"/>
      <c r="E16" s="258">
        <v>25.2</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5" t="s">
        <v>2438</v>
      </c>
      <c r="D17" s="257"/>
      <c r="E17" s="258">
        <v>2.5</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4</v>
      </c>
      <c r="B18" s="233" t="s">
        <v>1946</v>
      </c>
      <c r="C18" s="250" t="s">
        <v>1947</v>
      </c>
      <c r="D18" s="234" t="s">
        <v>452</v>
      </c>
      <c r="E18" s="235">
        <v>27.7</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t="s">
        <v>1681</v>
      </c>
      <c r="S18" s="237" t="s">
        <v>292</v>
      </c>
      <c r="T18" s="238" t="s">
        <v>439</v>
      </c>
      <c r="U18" s="220">
        <v>0.47399999999999998</v>
      </c>
      <c r="V18" s="220">
        <f>ROUND(E18*U18,2)</f>
        <v>13.13</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1" outlineLevel="2" x14ac:dyDescent="0.25">
      <c r="A19" s="217"/>
      <c r="B19" s="218"/>
      <c r="C19" s="266" t="s">
        <v>1943</v>
      </c>
      <c r="D19" s="263"/>
      <c r="E19" s="263"/>
      <c r="F19" s="263"/>
      <c r="G19" s="263"/>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467</v>
      </c>
      <c r="AH19" s="210"/>
      <c r="AI19" s="210"/>
      <c r="AJ19" s="210"/>
      <c r="AK19" s="210"/>
      <c r="AL19" s="210"/>
      <c r="AM19" s="210"/>
      <c r="AN19" s="210"/>
      <c r="AO19" s="210"/>
      <c r="AP19" s="210"/>
      <c r="AQ19" s="210"/>
      <c r="AR19" s="210"/>
      <c r="AS19" s="210"/>
      <c r="AT19" s="210"/>
      <c r="AU19" s="210"/>
      <c r="AV19" s="210"/>
      <c r="AW19" s="210"/>
      <c r="AX19" s="210"/>
      <c r="AY19" s="210"/>
      <c r="AZ19" s="210"/>
      <c r="BA19" s="240" t="str">
        <f>C19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9" s="210"/>
      <c r="BC19" s="210"/>
      <c r="BD19" s="210"/>
      <c r="BE19" s="210"/>
      <c r="BF19" s="210"/>
      <c r="BG19" s="210"/>
      <c r="BH19" s="210"/>
    </row>
    <row r="20" spans="1:60" outlineLevel="1" x14ac:dyDescent="0.25">
      <c r="A20" s="232">
        <v>5</v>
      </c>
      <c r="B20" s="233" t="s">
        <v>2439</v>
      </c>
      <c r="C20" s="250" t="s">
        <v>2440</v>
      </c>
      <c r="D20" s="234" t="s">
        <v>407</v>
      </c>
      <c r="E20" s="235">
        <v>68.094999999999999</v>
      </c>
      <c r="F20" s="236"/>
      <c r="G20" s="237">
        <f>ROUND(E20*F20,2)</f>
        <v>0</v>
      </c>
      <c r="H20" s="236"/>
      <c r="I20" s="237">
        <f>ROUND(E20*H20,2)</f>
        <v>0</v>
      </c>
      <c r="J20" s="236"/>
      <c r="K20" s="237">
        <f>ROUND(E20*J20,2)</f>
        <v>0</v>
      </c>
      <c r="L20" s="237">
        <v>12</v>
      </c>
      <c r="M20" s="237">
        <f>G20*(1+L20/100)</f>
        <v>0</v>
      </c>
      <c r="N20" s="235">
        <v>8.5999999999999998E-4</v>
      </c>
      <c r="O20" s="235">
        <f>ROUND(E20*N20,2)</f>
        <v>0.06</v>
      </c>
      <c r="P20" s="235">
        <v>0</v>
      </c>
      <c r="Q20" s="235">
        <f>ROUND(E20*P20,2)</f>
        <v>0</v>
      </c>
      <c r="R20" s="237" t="s">
        <v>1681</v>
      </c>
      <c r="S20" s="237" t="s">
        <v>292</v>
      </c>
      <c r="T20" s="238" t="s">
        <v>439</v>
      </c>
      <c r="U20" s="220">
        <v>0.47899999999999998</v>
      </c>
      <c r="V20" s="220">
        <f>ROUND(E20*U20,2)</f>
        <v>32.619999999999997</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6" t="s">
        <v>1950</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467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65" t="s">
        <v>2441</v>
      </c>
      <c r="D22" s="257"/>
      <c r="E22" s="258">
        <v>24.5</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395</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5">
      <c r="A23" s="217"/>
      <c r="B23" s="218"/>
      <c r="C23" s="265" t="s">
        <v>2442</v>
      </c>
      <c r="D23" s="257"/>
      <c r="E23" s="258">
        <v>33.6</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5">
      <c r="A24" s="217"/>
      <c r="B24" s="218"/>
      <c r="C24" s="265" t="s">
        <v>2443</v>
      </c>
      <c r="D24" s="257"/>
      <c r="E24" s="258">
        <v>10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395</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32">
        <v>6</v>
      </c>
      <c r="B25" s="233" t="s">
        <v>2444</v>
      </c>
      <c r="C25" s="250" t="s">
        <v>2445</v>
      </c>
      <c r="D25" s="234" t="s">
        <v>407</v>
      </c>
      <c r="E25" s="235">
        <v>68.094999999999999</v>
      </c>
      <c r="F25" s="236"/>
      <c r="G25" s="237">
        <f>ROUND(E25*F25,2)</f>
        <v>0</v>
      </c>
      <c r="H25" s="236"/>
      <c r="I25" s="237">
        <f>ROUND(E25*H25,2)</f>
        <v>0</v>
      </c>
      <c r="J25" s="236"/>
      <c r="K25" s="237">
        <f>ROUND(E25*J25,2)</f>
        <v>0</v>
      </c>
      <c r="L25" s="237">
        <v>12</v>
      </c>
      <c r="M25" s="237">
        <f>G25*(1+L25/100)</f>
        <v>0</v>
      </c>
      <c r="N25" s="235">
        <v>0</v>
      </c>
      <c r="O25" s="235">
        <f>ROUND(E25*N25,2)</f>
        <v>0</v>
      </c>
      <c r="P25" s="235">
        <v>0</v>
      </c>
      <c r="Q25" s="235">
        <f>ROUND(E25*P25,2)</f>
        <v>0</v>
      </c>
      <c r="R25" s="237" t="s">
        <v>1681</v>
      </c>
      <c r="S25" s="237" t="s">
        <v>292</v>
      </c>
      <c r="T25" s="238" t="s">
        <v>439</v>
      </c>
      <c r="U25" s="220">
        <v>0.32700000000000001</v>
      </c>
      <c r="V25" s="220">
        <f>ROUND(E25*U25,2)</f>
        <v>22.27</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6" t="s">
        <v>1954</v>
      </c>
      <c r="D26" s="263"/>
      <c r="E26" s="263"/>
      <c r="F26" s="263"/>
      <c r="G26" s="263"/>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467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32">
        <v>7</v>
      </c>
      <c r="B27" s="233" t="s">
        <v>1955</v>
      </c>
      <c r="C27" s="250" t="s">
        <v>1956</v>
      </c>
      <c r="D27" s="234" t="s">
        <v>452</v>
      </c>
      <c r="E27" s="235">
        <v>20.82075</v>
      </c>
      <c r="F27" s="236"/>
      <c r="G27" s="237">
        <f>ROUND(E27*F27,2)</f>
        <v>0</v>
      </c>
      <c r="H27" s="236"/>
      <c r="I27" s="237">
        <f>ROUND(E27*H27,2)</f>
        <v>0</v>
      </c>
      <c r="J27" s="236"/>
      <c r="K27" s="237">
        <f>ROUND(E27*J27,2)</f>
        <v>0</v>
      </c>
      <c r="L27" s="237">
        <v>12</v>
      </c>
      <c r="M27" s="237">
        <f>G27*(1+L27/100)</f>
        <v>0</v>
      </c>
      <c r="N27" s="235">
        <v>0</v>
      </c>
      <c r="O27" s="235">
        <f>ROUND(E27*N27,2)</f>
        <v>0</v>
      </c>
      <c r="P27" s="235">
        <v>0</v>
      </c>
      <c r="Q27" s="235">
        <f>ROUND(E27*P27,2)</f>
        <v>0</v>
      </c>
      <c r="R27" s="237" t="s">
        <v>1681</v>
      </c>
      <c r="S27" s="237" t="s">
        <v>292</v>
      </c>
      <c r="T27" s="238" t="s">
        <v>439</v>
      </c>
      <c r="U27" s="220">
        <v>0.34499999999999997</v>
      </c>
      <c r="V27" s="220">
        <f>ROUND(E27*U27,2)</f>
        <v>7.18</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6" t="s">
        <v>1957</v>
      </c>
      <c r="D28" s="263"/>
      <c r="E28" s="263"/>
      <c r="F28" s="263"/>
      <c r="G28" s="263"/>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467</v>
      </c>
      <c r="AH28" s="210"/>
      <c r="AI28" s="210"/>
      <c r="AJ28" s="210"/>
      <c r="AK28" s="210"/>
      <c r="AL28" s="210"/>
      <c r="AM28" s="210"/>
      <c r="AN28" s="210"/>
      <c r="AO28" s="210"/>
      <c r="AP28" s="210"/>
      <c r="AQ28" s="210"/>
      <c r="AR28" s="210"/>
      <c r="AS28" s="210"/>
      <c r="AT28" s="210"/>
      <c r="AU28" s="210"/>
      <c r="AV28" s="210"/>
      <c r="AW28" s="210"/>
      <c r="AX28" s="210"/>
      <c r="AY28" s="210"/>
      <c r="AZ28" s="210"/>
      <c r="BA28" s="240" t="str">
        <f>C28</f>
        <v>bez naložení do dopravní nádoby, ale s vyprázdněním dopravní nádoby na hromadu nebo na dopravní prostředek,</v>
      </c>
      <c r="BB28" s="210"/>
      <c r="BC28" s="210"/>
      <c r="BD28" s="210"/>
      <c r="BE28" s="210"/>
      <c r="BF28" s="210"/>
      <c r="BG28" s="210"/>
      <c r="BH28" s="210"/>
    </row>
    <row r="29" spans="1:60" outlineLevel="1" x14ac:dyDescent="0.25">
      <c r="A29" s="232">
        <v>8</v>
      </c>
      <c r="B29" s="233" t="s">
        <v>1693</v>
      </c>
      <c r="C29" s="250" t="s">
        <v>1694</v>
      </c>
      <c r="D29" s="234" t="s">
        <v>452</v>
      </c>
      <c r="E29" s="235">
        <v>48.52075</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1.0999999999999999E-2</v>
      </c>
      <c r="V29" s="220">
        <f>ROUND(E29*U29,2)</f>
        <v>0.53</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6" t="s">
        <v>1691</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467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5" t="s">
        <v>2436</v>
      </c>
      <c r="D31" s="257"/>
      <c r="E31" s="258">
        <v>20.82</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395</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65" t="s">
        <v>2437</v>
      </c>
      <c r="D32" s="257"/>
      <c r="E32" s="258">
        <v>25.2</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65" t="s">
        <v>2438</v>
      </c>
      <c r="D33" s="257"/>
      <c r="E33" s="258">
        <v>2.5</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0.399999999999999" outlineLevel="1" x14ac:dyDescent="0.25">
      <c r="A34" s="232">
        <v>9</v>
      </c>
      <c r="B34" s="233" t="s">
        <v>1696</v>
      </c>
      <c r="C34" s="250" t="s">
        <v>1697</v>
      </c>
      <c r="D34" s="234" t="s">
        <v>452</v>
      </c>
      <c r="E34" s="235">
        <v>485.20749999999998</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t="s">
        <v>1681</v>
      </c>
      <c r="S34" s="237" t="s">
        <v>292</v>
      </c>
      <c r="T34" s="238" t="s">
        <v>439</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6" t="s">
        <v>1691</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5">
      <c r="A36" s="217"/>
      <c r="B36" s="218"/>
      <c r="C36" s="265" t="s">
        <v>2446</v>
      </c>
      <c r="D36" s="257"/>
      <c r="E36" s="258">
        <v>485.21</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395</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0.399999999999999" outlineLevel="1" x14ac:dyDescent="0.25">
      <c r="A37" s="232">
        <v>10</v>
      </c>
      <c r="B37" s="233" t="s">
        <v>1699</v>
      </c>
      <c r="C37" s="250" t="s">
        <v>1700</v>
      </c>
      <c r="D37" s="234" t="s">
        <v>452</v>
      </c>
      <c r="E37" s="235">
        <v>48.52075</v>
      </c>
      <c r="F37" s="236"/>
      <c r="G37" s="237">
        <f>ROUND(E37*F37,2)</f>
        <v>0</v>
      </c>
      <c r="H37" s="236"/>
      <c r="I37" s="237">
        <f>ROUND(E37*H37,2)</f>
        <v>0</v>
      </c>
      <c r="J37" s="236"/>
      <c r="K37" s="237">
        <f>ROUND(E37*J37,2)</f>
        <v>0</v>
      </c>
      <c r="L37" s="237">
        <v>12</v>
      </c>
      <c r="M37" s="237">
        <f>G37*(1+L37/100)</f>
        <v>0</v>
      </c>
      <c r="N37" s="235">
        <v>0</v>
      </c>
      <c r="O37" s="235">
        <f>ROUND(E37*N37,2)</f>
        <v>0</v>
      </c>
      <c r="P37" s="235">
        <v>0</v>
      </c>
      <c r="Q37" s="235">
        <f>ROUND(E37*P37,2)</f>
        <v>0</v>
      </c>
      <c r="R37" s="237" t="s">
        <v>1681</v>
      </c>
      <c r="S37" s="237" t="s">
        <v>292</v>
      </c>
      <c r="T37" s="238" t="s">
        <v>439</v>
      </c>
      <c r="U37" s="220">
        <v>8.9999999999999993E-3</v>
      </c>
      <c r="V37" s="220">
        <f>ROUND(E37*U37,2)</f>
        <v>0.44</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2436</v>
      </c>
      <c r="D38" s="257"/>
      <c r="E38" s="258">
        <v>20.82</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5" t="s">
        <v>2437</v>
      </c>
      <c r="D39" s="257"/>
      <c r="E39" s="258">
        <v>25.2</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5" t="s">
        <v>2438</v>
      </c>
      <c r="D40" s="257"/>
      <c r="E40" s="258">
        <v>2.5</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32">
        <v>11</v>
      </c>
      <c r="B41" s="233" t="s">
        <v>1703</v>
      </c>
      <c r="C41" s="250" t="s">
        <v>1704</v>
      </c>
      <c r="D41" s="234" t="s">
        <v>452</v>
      </c>
      <c r="E41" s="235">
        <v>32.180579999999999</v>
      </c>
      <c r="F41" s="236"/>
      <c r="G41" s="237">
        <f>ROUND(E41*F41,2)</f>
        <v>0</v>
      </c>
      <c r="H41" s="236"/>
      <c r="I41" s="237">
        <f>ROUND(E41*H41,2)</f>
        <v>0</v>
      </c>
      <c r="J41" s="236"/>
      <c r="K41" s="237">
        <f>ROUND(E41*J41,2)</f>
        <v>0</v>
      </c>
      <c r="L41" s="237">
        <v>12</v>
      </c>
      <c r="M41" s="237">
        <f>G41*(1+L41/100)</f>
        <v>0</v>
      </c>
      <c r="N41" s="235">
        <v>0</v>
      </c>
      <c r="O41" s="235">
        <f>ROUND(E41*N41,2)</f>
        <v>0</v>
      </c>
      <c r="P41" s="235">
        <v>0</v>
      </c>
      <c r="Q41" s="235">
        <f>ROUND(E41*P41,2)</f>
        <v>0</v>
      </c>
      <c r="R41" s="237" t="s">
        <v>1681</v>
      </c>
      <c r="S41" s="237" t="s">
        <v>292</v>
      </c>
      <c r="T41" s="238" t="s">
        <v>439</v>
      </c>
      <c r="U41" s="220">
        <v>0.20200000000000001</v>
      </c>
      <c r="V41" s="220">
        <f>ROUND(E41*U41,2)</f>
        <v>6.5</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6" t="s">
        <v>1705</v>
      </c>
      <c r="D42" s="263"/>
      <c r="E42" s="263"/>
      <c r="F42" s="263"/>
      <c r="G42" s="26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467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52" t="s">
        <v>2447</v>
      </c>
      <c r="D43" s="241"/>
      <c r="E43" s="241"/>
      <c r="F43" s="241"/>
      <c r="G43" s="241"/>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2448</v>
      </c>
      <c r="D44" s="257"/>
      <c r="E44" s="258">
        <v>16.420000000000002</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5">
      <c r="A45" s="217"/>
      <c r="B45" s="218"/>
      <c r="C45" s="265" t="s">
        <v>2437</v>
      </c>
      <c r="D45" s="257"/>
      <c r="E45" s="258">
        <v>25.2</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5">
      <c r="A46" s="217"/>
      <c r="B46" s="218"/>
      <c r="C46" s="265" t="s">
        <v>2449</v>
      </c>
      <c r="D46" s="257"/>
      <c r="E46" s="258">
        <v>-11.63</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5">
      <c r="A47" s="217"/>
      <c r="B47" s="218"/>
      <c r="C47" s="265" t="s">
        <v>2438</v>
      </c>
      <c r="D47" s="257"/>
      <c r="E47" s="258">
        <v>2.5</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5">
      <c r="A48" s="217"/>
      <c r="B48" s="218"/>
      <c r="C48" s="265" t="s">
        <v>2450</v>
      </c>
      <c r="D48" s="257"/>
      <c r="E48" s="258">
        <v>-0.31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32">
        <v>12</v>
      </c>
      <c r="B49" s="233" t="s">
        <v>1966</v>
      </c>
      <c r="C49" s="250" t="s">
        <v>1967</v>
      </c>
      <c r="D49" s="234" t="s">
        <v>452</v>
      </c>
      <c r="E49" s="235">
        <v>3.4212500000000001</v>
      </c>
      <c r="F49" s="236"/>
      <c r="G49" s="237">
        <f>ROUND(E49*F49,2)</f>
        <v>0</v>
      </c>
      <c r="H49" s="236"/>
      <c r="I49" s="237">
        <f>ROUND(E49*H49,2)</f>
        <v>0</v>
      </c>
      <c r="J49" s="236"/>
      <c r="K49" s="237">
        <f>ROUND(E49*J49,2)</f>
        <v>0</v>
      </c>
      <c r="L49" s="237">
        <v>12</v>
      </c>
      <c r="M49" s="237">
        <f>G49*(1+L49/100)</f>
        <v>0</v>
      </c>
      <c r="N49" s="235">
        <v>1.7</v>
      </c>
      <c r="O49" s="235">
        <f>ROUND(E49*N49,2)</f>
        <v>5.82</v>
      </c>
      <c r="P49" s="235">
        <v>0</v>
      </c>
      <c r="Q49" s="235">
        <f>ROUND(E49*P49,2)</f>
        <v>0</v>
      </c>
      <c r="R49" s="237" t="s">
        <v>1681</v>
      </c>
      <c r="S49" s="237" t="s">
        <v>292</v>
      </c>
      <c r="T49" s="238" t="s">
        <v>439</v>
      </c>
      <c r="U49" s="220">
        <v>1.587</v>
      </c>
      <c r="V49" s="220">
        <f>ROUND(E49*U49,2)</f>
        <v>5.43</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1" outlineLevel="2" x14ac:dyDescent="0.25">
      <c r="A50" s="217"/>
      <c r="B50" s="218"/>
      <c r="C50" s="266" t="s">
        <v>1968</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467</v>
      </c>
      <c r="AH50" s="210"/>
      <c r="AI50" s="210"/>
      <c r="AJ50" s="210"/>
      <c r="AK50" s="210"/>
      <c r="AL50" s="210"/>
      <c r="AM50" s="210"/>
      <c r="AN50" s="210"/>
      <c r="AO50" s="210"/>
      <c r="AP50" s="210"/>
      <c r="AQ50" s="210"/>
      <c r="AR50" s="210"/>
      <c r="AS50" s="210"/>
      <c r="AT50" s="210"/>
      <c r="AU50" s="210"/>
      <c r="AV50" s="210"/>
      <c r="AW50" s="210"/>
      <c r="AX50" s="210"/>
      <c r="AY50" s="210"/>
      <c r="AZ50" s="210"/>
      <c r="BA50" s="240" t="str">
        <f>C50</f>
        <v>sypaninou z vhodných hornin tř. 1 - 4 nebo materiálem připraveným podél výkopu ve vzdálenosti do 3 m od jeho kraje, pro jakoukoliv hloubku výkopu a jakoukoliv míru zhutnění,</v>
      </c>
      <c r="BB50" s="210"/>
      <c r="BC50" s="210"/>
      <c r="BD50" s="210"/>
      <c r="BE50" s="210"/>
      <c r="BF50" s="210"/>
      <c r="BG50" s="210"/>
      <c r="BH50" s="210"/>
    </row>
    <row r="51" spans="1:60" outlineLevel="2" x14ac:dyDescent="0.25">
      <c r="A51" s="217"/>
      <c r="B51" s="218"/>
      <c r="C51" s="265" t="s">
        <v>2451</v>
      </c>
      <c r="D51" s="257"/>
      <c r="E51" s="258">
        <v>3.42</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32">
        <v>13</v>
      </c>
      <c r="B52" s="233" t="s">
        <v>1712</v>
      </c>
      <c r="C52" s="250" t="s">
        <v>1713</v>
      </c>
      <c r="D52" s="234" t="s">
        <v>465</v>
      </c>
      <c r="E52" s="235">
        <v>92.189430000000002</v>
      </c>
      <c r="F52" s="236"/>
      <c r="G52" s="237">
        <f>ROUND(E52*F52,2)</f>
        <v>0</v>
      </c>
      <c r="H52" s="236"/>
      <c r="I52" s="237">
        <f>ROUND(E52*H52,2)</f>
        <v>0</v>
      </c>
      <c r="J52" s="236"/>
      <c r="K52" s="237">
        <f>ROUND(E52*J52,2)</f>
        <v>0</v>
      </c>
      <c r="L52" s="237">
        <v>12</v>
      </c>
      <c r="M52" s="237">
        <f>G52*(1+L52/100)</f>
        <v>0</v>
      </c>
      <c r="N52" s="235">
        <v>0</v>
      </c>
      <c r="O52" s="235">
        <f>ROUND(E52*N52,2)</f>
        <v>0</v>
      </c>
      <c r="P52" s="235">
        <v>0</v>
      </c>
      <c r="Q52" s="235">
        <f>ROUND(E52*P52,2)</f>
        <v>0</v>
      </c>
      <c r="R52" s="237" t="s">
        <v>1681</v>
      </c>
      <c r="S52" s="237" t="s">
        <v>292</v>
      </c>
      <c r="T52" s="238" t="s">
        <v>439</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2452</v>
      </c>
      <c r="D53" s="257"/>
      <c r="E53" s="258">
        <v>92.19</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32">
        <v>14</v>
      </c>
      <c r="B54" s="233" t="s">
        <v>1971</v>
      </c>
      <c r="C54" s="250" t="s">
        <v>1972</v>
      </c>
      <c r="D54" s="234" t="s">
        <v>465</v>
      </c>
      <c r="E54" s="235">
        <v>59.019179999999999</v>
      </c>
      <c r="F54" s="236"/>
      <c r="G54" s="237">
        <f>ROUND(E54*F54,2)</f>
        <v>0</v>
      </c>
      <c r="H54" s="236"/>
      <c r="I54" s="237">
        <f>ROUND(E54*H54,2)</f>
        <v>0</v>
      </c>
      <c r="J54" s="236"/>
      <c r="K54" s="237">
        <f>ROUND(E54*J54,2)</f>
        <v>0</v>
      </c>
      <c r="L54" s="237">
        <v>12</v>
      </c>
      <c r="M54" s="237">
        <f>G54*(1+L54/100)</f>
        <v>0</v>
      </c>
      <c r="N54" s="235">
        <v>1</v>
      </c>
      <c r="O54" s="235">
        <f>ROUND(E54*N54,2)</f>
        <v>59.02</v>
      </c>
      <c r="P54" s="235">
        <v>0</v>
      </c>
      <c r="Q54" s="235">
        <f>ROUND(E54*P54,2)</f>
        <v>0</v>
      </c>
      <c r="R54" s="237" t="s">
        <v>606</v>
      </c>
      <c r="S54" s="237" t="s">
        <v>1446</v>
      </c>
      <c r="T54" s="238" t="s">
        <v>1446</v>
      </c>
      <c r="U54" s="220">
        <v>0</v>
      </c>
      <c r="V54" s="220">
        <f>ROUND(E54*U54,2)</f>
        <v>0</v>
      </c>
      <c r="W54" s="220"/>
      <c r="X54" s="220" t="s">
        <v>607</v>
      </c>
      <c r="Y54" s="220" t="s">
        <v>295</v>
      </c>
      <c r="Z54" s="210"/>
      <c r="AA54" s="210"/>
      <c r="AB54" s="210"/>
      <c r="AC54" s="210"/>
      <c r="AD54" s="210"/>
      <c r="AE54" s="210"/>
      <c r="AF54" s="210"/>
      <c r="AG54" s="210" t="s">
        <v>608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5">
      <c r="A55" s="217"/>
      <c r="B55" s="218"/>
      <c r="C55" s="267" t="s">
        <v>468</v>
      </c>
      <c r="D55" s="259"/>
      <c r="E55" s="260"/>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8" t="s">
        <v>2453</v>
      </c>
      <c r="D56" s="259"/>
      <c r="E56" s="260">
        <v>16.420000000000002</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8" t="s">
        <v>2454</v>
      </c>
      <c r="D57" s="259"/>
      <c r="E57" s="260">
        <v>25.2</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2</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8" t="s">
        <v>2455</v>
      </c>
      <c r="D58" s="259"/>
      <c r="E58" s="260">
        <v>-11.63</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2</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8" t="s">
        <v>2456</v>
      </c>
      <c r="D59" s="259"/>
      <c r="E59" s="260">
        <v>2.5</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v>2</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5">
      <c r="A60" s="217"/>
      <c r="B60" s="218"/>
      <c r="C60" s="268" t="s">
        <v>2457</v>
      </c>
      <c r="D60" s="259"/>
      <c r="E60" s="260">
        <v>-0.31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2</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5">
      <c r="A61" s="217"/>
      <c r="B61" s="218"/>
      <c r="C61" s="269" t="s">
        <v>473</v>
      </c>
      <c r="D61" s="261"/>
      <c r="E61" s="262"/>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3</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5">
      <c r="A62" s="217"/>
      <c r="B62" s="218"/>
      <c r="C62" s="267" t="s">
        <v>474</v>
      </c>
      <c r="D62" s="259"/>
      <c r="E62" s="260"/>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395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5">
      <c r="A63" s="217"/>
      <c r="B63" s="218"/>
      <c r="C63" s="265" t="s">
        <v>2458</v>
      </c>
      <c r="D63" s="257"/>
      <c r="E63" s="258">
        <v>59.02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5">
      <c r="A64" s="225" t="s">
        <v>287</v>
      </c>
      <c r="B64" s="226" t="s">
        <v>157</v>
      </c>
      <c r="C64" s="249" t="s">
        <v>158</v>
      </c>
      <c r="D64" s="227"/>
      <c r="E64" s="228"/>
      <c r="F64" s="229"/>
      <c r="G64" s="229">
        <f>SUMIF(AG65:AG69,"&lt;&gt;NOR",G65:G69)</f>
        <v>0</v>
      </c>
      <c r="H64" s="229"/>
      <c r="I64" s="229">
        <f>SUM(I65:I69)</f>
        <v>0</v>
      </c>
      <c r="J64" s="229"/>
      <c r="K64" s="229">
        <f>SUM(K65:K69)</f>
        <v>0</v>
      </c>
      <c r="L64" s="229"/>
      <c r="M64" s="229">
        <f>SUM(M65:M69)</f>
        <v>0</v>
      </c>
      <c r="N64" s="228"/>
      <c r="O64" s="228">
        <f>SUM(O65:O69)</f>
        <v>0</v>
      </c>
      <c r="P64" s="228"/>
      <c r="Q64" s="228">
        <f>SUM(Q65:Q69)</f>
        <v>0</v>
      </c>
      <c r="R64" s="229"/>
      <c r="S64" s="229"/>
      <c r="T64" s="230"/>
      <c r="U64" s="224"/>
      <c r="V64" s="224">
        <f>SUM(V65:V69)</f>
        <v>0</v>
      </c>
      <c r="W64" s="224"/>
      <c r="X64" s="224"/>
      <c r="Y64" s="224"/>
      <c r="AG64" t="s">
        <v>288</v>
      </c>
    </row>
    <row r="65" spans="1:60" outlineLevel="1" x14ac:dyDescent="0.25">
      <c r="A65" s="242">
        <v>15</v>
      </c>
      <c r="B65" s="243" t="s">
        <v>2459</v>
      </c>
      <c r="C65" s="253" t="s">
        <v>2460</v>
      </c>
      <c r="D65" s="244" t="s">
        <v>336</v>
      </c>
      <c r="E65" s="245">
        <v>1</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16</v>
      </c>
      <c r="B66" s="243" t="s">
        <v>2461</v>
      </c>
      <c r="C66" s="253" t="s">
        <v>2462</v>
      </c>
      <c r="D66" s="244" t="s">
        <v>336</v>
      </c>
      <c r="E66" s="245">
        <v>1</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17</v>
      </c>
      <c r="B67" s="243" t="s">
        <v>2463</v>
      </c>
      <c r="C67" s="253" t="s">
        <v>2464</v>
      </c>
      <c r="D67" s="244" t="s">
        <v>740</v>
      </c>
      <c r="E67" s="245">
        <v>5</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18</v>
      </c>
      <c r="B68" s="243" t="s">
        <v>2465</v>
      </c>
      <c r="C68" s="253" t="s">
        <v>2466</v>
      </c>
      <c r="D68" s="244" t="s">
        <v>336</v>
      </c>
      <c r="E68" s="245">
        <v>1</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19</v>
      </c>
      <c r="B69" s="243" t="s">
        <v>2467</v>
      </c>
      <c r="C69" s="253" t="s">
        <v>2468</v>
      </c>
      <c r="D69" s="244" t="s">
        <v>336</v>
      </c>
      <c r="E69" s="245">
        <v>1</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5">
      <c r="A70" s="225" t="s">
        <v>287</v>
      </c>
      <c r="B70" s="226" t="s">
        <v>163</v>
      </c>
      <c r="C70" s="249" t="s">
        <v>164</v>
      </c>
      <c r="D70" s="227"/>
      <c r="E70" s="228"/>
      <c r="F70" s="229"/>
      <c r="G70" s="229">
        <f>SUMIF(AG71:AG77,"&lt;&gt;NOR",G71:G77)</f>
        <v>0</v>
      </c>
      <c r="H70" s="229"/>
      <c r="I70" s="229">
        <f>SUM(I71:I77)</f>
        <v>0</v>
      </c>
      <c r="J70" s="229"/>
      <c r="K70" s="229">
        <f>SUM(K71:K77)</f>
        <v>0</v>
      </c>
      <c r="L70" s="229"/>
      <c r="M70" s="229">
        <f>SUM(M71:M77)</f>
        <v>0</v>
      </c>
      <c r="N70" s="228"/>
      <c r="O70" s="228">
        <f>SUM(O71:O77)</f>
        <v>5.48</v>
      </c>
      <c r="P70" s="228"/>
      <c r="Q70" s="228">
        <f>SUM(Q71:Q77)</f>
        <v>0</v>
      </c>
      <c r="R70" s="229"/>
      <c r="S70" s="229"/>
      <c r="T70" s="230"/>
      <c r="U70" s="224"/>
      <c r="V70" s="224">
        <f>SUM(V71:V77)</f>
        <v>3.76</v>
      </c>
      <c r="W70" s="224"/>
      <c r="X70" s="224"/>
      <c r="Y70" s="224"/>
      <c r="AG70" t="s">
        <v>288</v>
      </c>
    </row>
    <row r="71" spans="1:60" outlineLevel="1" x14ac:dyDescent="0.25">
      <c r="A71" s="232">
        <v>20</v>
      </c>
      <c r="B71" s="233" t="s">
        <v>1980</v>
      </c>
      <c r="C71" s="250" t="s">
        <v>1981</v>
      </c>
      <c r="D71" s="234" t="s">
        <v>452</v>
      </c>
      <c r="E71" s="235">
        <v>0.97750000000000004</v>
      </c>
      <c r="F71" s="236"/>
      <c r="G71" s="237">
        <f>ROUND(E71*F71,2)</f>
        <v>0</v>
      </c>
      <c r="H71" s="236"/>
      <c r="I71" s="237">
        <f>ROUND(E71*H71,2)</f>
        <v>0</v>
      </c>
      <c r="J71" s="236"/>
      <c r="K71" s="237">
        <f>ROUND(E71*J71,2)</f>
        <v>0</v>
      </c>
      <c r="L71" s="237">
        <v>12</v>
      </c>
      <c r="M71" s="237">
        <f>G71*(1+L71/100)</f>
        <v>0</v>
      </c>
      <c r="N71" s="235">
        <v>1.8907700000000001</v>
      </c>
      <c r="O71" s="235">
        <f>ROUND(E71*N71,2)</f>
        <v>1.85</v>
      </c>
      <c r="P71" s="235">
        <v>0</v>
      </c>
      <c r="Q71" s="235">
        <f>ROUND(E71*P71,2)</f>
        <v>0</v>
      </c>
      <c r="R71" s="237" t="s">
        <v>1982</v>
      </c>
      <c r="S71" s="237" t="s">
        <v>292</v>
      </c>
      <c r="T71" s="238" t="s">
        <v>439</v>
      </c>
      <c r="U71" s="220">
        <v>1.6950000000000001</v>
      </c>
      <c r="V71" s="220">
        <f>ROUND(E71*U71,2)</f>
        <v>1.66</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5">
      <c r="A72" s="217"/>
      <c r="B72" s="218"/>
      <c r="C72" s="266" t="s">
        <v>1983</v>
      </c>
      <c r="D72" s="263"/>
      <c r="E72" s="263"/>
      <c r="F72" s="263"/>
      <c r="G72" s="263"/>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467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2469</v>
      </c>
      <c r="D73" s="257"/>
      <c r="E73" s="258">
        <v>0.98</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0.399999999999999" outlineLevel="1" x14ac:dyDescent="0.25">
      <c r="A74" s="232">
        <v>21</v>
      </c>
      <c r="B74" s="233" t="s">
        <v>2470</v>
      </c>
      <c r="C74" s="250" t="s">
        <v>2471</v>
      </c>
      <c r="D74" s="234" t="s">
        <v>452</v>
      </c>
      <c r="E74" s="235">
        <v>1.45</v>
      </c>
      <c r="F74" s="236"/>
      <c r="G74" s="237">
        <f>ROUND(E74*F74,2)</f>
        <v>0</v>
      </c>
      <c r="H74" s="236"/>
      <c r="I74" s="237">
        <f>ROUND(E74*H74,2)</f>
        <v>0</v>
      </c>
      <c r="J74" s="236"/>
      <c r="K74" s="237">
        <f>ROUND(E74*J74,2)</f>
        <v>0</v>
      </c>
      <c r="L74" s="237">
        <v>12</v>
      </c>
      <c r="M74" s="237">
        <f>G74*(1+L74/100)</f>
        <v>0</v>
      </c>
      <c r="N74" s="235">
        <v>2.5</v>
      </c>
      <c r="O74" s="235">
        <f>ROUND(E74*N74,2)</f>
        <v>3.63</v>
      </c>
      <c r="P74" s="235">
        <v>0</v>
      </c>
      <c r="Q74" s="235">
        <f>ROUND(E74*P74,2)</f>
        <v>0</v>
      </c>
      <c r="R74" s="237" t="s">
        <v>1982</v>
      </c>
      <c r="S74" s="237" t="s">
        <v>292</v>
      </c>
      <c r="T74" s="238" t="s">
        <v>439</v>
      </c>
      <c r="U74" s="220">
        <v>1.4490000000000001</v>
      </c>
      <c r="V74" s="220">
        <f>ROUND(E74*U74,2)</f>
        <v>2.1</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6" t="s">
        <v>1987</v>
      </c>
      <c r="D75" s="263"/>
      <c r="E75" s="263"/>
      <c r="F75" s="263"/>
      <c r="G75" s="263"/>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467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5">
      <c r="A76" s="217"/>
      <c r="B76" s="218"/>
      <c r="C76" s="265" t="s">
        <v>2472</v>
      </c>
      <c r="D76" s="257"/>
      <c r="E76" s="258">
        <v>0.1</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2473</v>
      </c>
      <c r="D77" s="257"/>
      <c r="E77" s="258">
        <v>1.35</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5">
      <c r="A78" s="225" t="s">
        <v>287</v>
      </c>
      <c r="B78" s="226" t="s">
        <v>174</v>
      </c>
      <c r="C78" s="249" t="s">
        <v>175</v>
      </c>
      <c r="D78" s="227"/>
      <c r="E78" s="228"/>
      <c r="F78" s="229"/>
      <c r="G78" s="229">
        <f>SUMIF(AG79:AG91,"&lt;&gt;NOR",G79:G91)</f>
        <v>0</v>
      </c>
      <c r="H78" s="229"/>
      <c r="I78" s="229">
        <f>SUM(I79:I91)</f>
        <v>0</v>
      </c>
      <c r="J78" s="229"/>
      <c r="K78" s="229">
        <f>SUM(K79:K91)</f>
        <v>0</v>
      </c>
      <c r="L78" s="229"/>
      <c r="M78" s="229">
        <f>SUM(M79:M91)</f>
        <v>0</v>
      </c>
      <c r="N78" s="228"/>
      <c r="O78" s="228">
        <f>SUM(O79:O91)</f>
        <v>0.03</v>
      </c>
      <c r="P78" s="228"/>
      <c r="Q78" s="228">
        <f>SUM(Q79:Q91)</f>
        <v>0</v>
      </c>
      <c r="R78" s="229"/>
      <c r="S78" s="229"/>
      <c r="T78" s="230"/>
      <c r="U78" s="224"/>
      <c r="V78" s="224">
        <f>SUM(V79:V91)</f>
        <v>0.76</v>
      </c>
      <c r="W78" s="224"/>
      <c r="X78" s="224"/>
      <c r="Y78" s="224"/>
      <c r="AG78" t="s">
        <v>288</v>
      </c>
    </row>
    <row r="79" spans="1:60" ht="20.399999999999999" outlineLevel="1" x14ac:dyDescent="0.25">
      <c r="A79" s="232">
        <v>22</v>
      </c>
      <c r="B79" s="233" t="s">
        <v>2474</v>
      </c>
      <c r="C79" s="250" t="s">
        <v>2475</v>
      </c>
      <c r="D79" s="234" t="s">
        <v>437</v>
      </c>
      <c r="E79" s="235">
        <v>1</v>
      </c>
      <c r="F79" s="236"/>
      <c r="G79" s="237">
        <f>ROUND(E79*F79,2)</f>
        <v>0</v>
      </c>
      <c r="H79" s="236"/>
      <c r="I79" s="237">
        <f>ROUND(E79*H79,2)</f>
        <v>0</v>
      </c>
      <c r="J79" s="236"/>
      <c r="K79" s="237">
        <f>ROUND(E79*J79,2)</f>
        <v>0</v>
      </c>
      <c r="L79" s="237">
        <v>12</v>
      </c>
      <c r="M79" s="237">
        <f>G79*(1+L79/100)</f>
        <v>0</v>
      </c>
      <c r="N79" s="235">
        <v>2.5999999999999999E-3</v>
      </c>
      <c r="O79" s="235">
        <f>ROUND(E79*N79,2)</f>
        <v>0</v>
      </c>
      <c r="P79" s="235">
        <v>0</v>
      </c>
      <c r="Q79" s="235">
        <f>ROUND(E79*P79,2)</f>
        <v>0</v>
      </c>
      <c r="R79" s="237" t="s">
        <v>606</v>
      </c>
      <c r="S79" s="237" t="s">
        <v>292</v>
      </c>
      <c r="T79" s="238" t="s">
        <v>439</v>
      </c>
      <c r="U79" s="220">
        <v>0</v>
      </c>
      <c r="V79" s="220">
        <f>ROUND(E79*U79,2)</f>
        <v>0</v>
      </c>
      <c r="W79" s="220"/>
      <c r="X79" s="220" t="s">
        <v>607</v>
      </c>
      <c r="Y79" s="220" t="s">
        <v>295</v>
      </c>
      <c r="Z79" s="210"/>
      <c r="AA79" s="210"/>
      <c r="AB79" s="210"/>
      <c r="AC79" s="210"/>
      <c r="AD79" s="210"/>
      <c r="AE79" s="210"/>
      <c r="AF79" s="210"/>
      <c r="AG79" s="210" t="s">
        <v>608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5" t="s">
        <v>2476</v>
      </c>
      <c r="D80" s="257"/>
      <c r="E80" s="258">
        <v>1</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0.399999999999999" outlineLevel="1" x14ac:dyDescent="0.25">
      <c r="A81" s="232">
        <v>23</v>
      </c>
      <c r="B81" s="233" t="s">
        <v>2477</v>
      </c>
      <c r="C81" s="250" t="s">
        <v>2475</v>
      </c>
      <c r="D81" s="234" t="s">
        <v>437</v>
      </c>
      <c r="E81" s="235">
        <v>2</v>
      </c>
      <c r="F81" s="236"/>
      <c r="G81" s="237">
        <f>ROUND(E81*F81,2)</f>
        <v>0</v>
      </c>
      <c r="H81" s="236"/>
      <c r="I81" s="237">
        <f>ROUND(E81*H81,2)</f>
        <v>0</v>
      </c>
      <c r="J81" s="236"/>
      <c r="K81" s="237">
        <f>ROUND(E81*J81,2)</f>
        <v>0</v>
      </c>
      <c r="L81" s="237">
        <v>12</v>
      </c>
      <c r="M81" s="237">
        <f>G81*(1+L81/100)</f>
        <v>0</v>
      </c>
      <c r="N81" s="235">
        <v>7.7999999999999996E-3</v>
      </c>
      <c r="O81" s="235">
        <f>ROUND(E81*N81,2)</f>
        <v>0.02</v>
      </c>
      <c r="P81" s="235">
        <v>0</v>
      </c>
      <c r="Q81" s="235">
        <f>ROUND(E81*P81,2)</f>
        <v>0</v>
      </c>
      <c r="R81" s="237" t="s">
        <v>606</v>
      </c>
      <c r="S81" s="237" t="s">
        <v>292</v>
      </c>
      <c r="T81" s="238" t="s">
        <v>439</v>
      </c>
      <c r="U81" s="220">
        <v>0</v>
      </c>
      <c r="V81" s="220">
        <f>ROUND(E81*U81,2)</f>
        <v>0</v>
      </c>
      <c r="W81" s="220"/>
      <c r="X81" s="220" t="s">
        <v>607</v>
      </c>
      <c r="Y81" s="220" t="s">
        <v>295</v>
      </c>
      <c r="Z81" s="210"/>
      <c r="AA81" s="210"/>
      <c r="AB81" s="210"/>
      <c r="AC81" s="210"/>
      <c r="AD81" s="210"/>
      <c r="AE81" s="210"/>
      <c r="AF81" s="210"/>
      <c r="AG81" s="210" t="s">
        <v>608</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5" t="s">
        <v>2478</v>
      </c>
      <c r="D82" s="257"/>
      <c r="E82" s="258">
        <v>2</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0.399999999999999" outlineLevel="1" x14ac:dyDescent="0.25">
      <c r="A83" s="232">
        <v>24</v>
      </c>
      <c r="B83" s="233" t="s">
        <v>2479</v>
      </c>
      <c r="C83" s="250" t="s">
        <v>2475</v>
      </c>
      <c r="D83" s="234" t="s">
        <v>437</v>
      </c>
      <c r="E83" s="235">
        <v>1</v>
      </c>
      <c r="F83" s="236"/>
      <c r="G83" s="237">
        <f>ROUND(E83*F83,2)</f>
        <v>0</v>
      </c>
      <c r="H83" s="236"/>
      <c r="I83" s="237">
        <f>ROUND(E83*H83,2)</f>
        <v>0</v>
      </c>
      <c r="J83" s="236"/>
      <c r="K83" s="237">
        <f>ROUND(E83*J83,2)</f>
        <v>0</v>
      </c>
      <c r="L83" s="237">
        <v>12</v>
      </c>
      <c r="M83" s="237">
        <f>G83*(1+L83/100)</f>
        <v>0</v>
      </c>
      <c r="N83" s="235">
        <v>1.2999999999999999E-2</v>
      </c>
      <c r="O83" s="235">
        <f>ROUND(E83*N83,2)</f>
        <v>0.01</v>
      </c>
      <c r="P83" s="235">
        <v>0</v>
      </c>
      <c r="Q83" s="235">
        <f>ROUND(E83*P83,2)</f>
        <v>0</v>
      </c>
      <c r="R83" s="237" t="s">
        <v>606</v>
      </c>
      <c r="S83" s="237" t="s">
        <v>292</v>
      </c>
      <c r="T83" s="238" t="s">
        <v>439</v>
      </c>
      <c r="U83" s="220">
        <v>0</v>
      </c>
      <c r="V83" s="220">
        <f>ROUND(E83*U83,2)</f>
        <v>0</v>
      </c>
      <c r="W83" s="220"/>
      <c r="X83" s="220" t="s">
        <v>607</v>
      </c>
      <c r="Y83" s="220" t="s">
        <v>295</v>
      </c>
      <c r="Z83" s="210"/>
      <c r="AA83" s="210"/>
      <c r="AB83" s="210"/>
      <c r="AC83" s="210"/>
      <c r="AD83" s="210"/>
      <c r="AE83" s="210"/>
      <c r="AF83" s="210"/>
      <c r="AG83" s="210" t="s">
        <v>608</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5">
      <c r="A84" s="217"/>
      <c r="B84" s="218"/>
      <c r="C84" s="265" t="s">
        <v>2476</v>
      </c>
      <c r="D84" s="257"/>
      <c r="E84" s="258">
        <v>1</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5">
      <c r="A85" s="232">
        <v>25</v>
      </c>
      <c r="B85" s="233" t="s">
        <v>2480</v>
      </c>
      <c r="C85" s="250" t="s">
        <v>2481</v>
      </c>
      <c r="D85" s="234"/>
      <c r="E85" s="235">
        <v>1</v>
      </c>
      <c r="F85" s="236"/>
      <c r="G85" s="237">
        <f>ROUND(E85*F85,2)</f>
        <v>0</v>
      </c>
      <c r="H85" s="236"/>
      <c r="I85" s="237">
        <f>ROUND(E85*H85,2)</f>
        <v>0</v>
      </c>
      <c r="J85" s="236"/>
      <c r="K85" s="237">
        <f>ROUND(E85*J85,2)</f>
        <v>0</v>
      </c>
      <c r="L85" s="237">
        <v>12</v>
      </c>
      <c r="M85" s="237">
        <f>G85*(1+L85/100)</f>
        <v>0</v>
      </c>
      <c r="N85" s="235">
        <v>0</v>
      </c>
      <c r="O85" s="235">
        <f>ROUND(E85*N85,2)</f>
        <v>0</v>
      </c>
      <c r="P85" s="235">
        <v>0</v>
      </c>
      <c r="Q85" s="235">
        <f>ROUND(E85*P85,2)</f>
        <v>0</v>
      </c>
      <c r="R85" s="237"/>
      <c r="S85" s="237" t="s">
        <v>325</v>
      </c>
      <c r="T85" s="238" t="s">
        <v>293</v>
      </c>
      <c r="U85" s="220">
        <v>0</v>
      </c>
      <c r="V85" s="220">
        <f>ROUND(E85*U85,2)</f>
        <v>0</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5">
      <c r="A86" s="217"/>
      <c r="B86" s="218"/>
      <c r="C86" s="265" t="s">
        <v>2476</v>
      </c>
      <c r="D86" s="257"/>
      <c r="E86" s="258">
        <v>1</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26</v>
      </c>
      <c r="B87" s="233" t="s">
        <v>2482</v>
      </c>
      <c r="C87" s="250" t="s">
        <v>2483</v>
      </c>
      <c r="D87" s="234" t="s">
        <v>437</v>
      </c>
      <c r="E87" s="235">
        <v>1</v>
      </c>
      <c r="F87" s="236"/>
      <c r="G87" s="237">
        <f>ROUND(E87*F87,2)</f>
        <v>0</v>
      </c>
      <c r="H87" s="236"/>
      <c r="I87" s="237">
        <f>ROUND(E87*H87,2)</f>
        <v>0</v>
      </c>
      <c r="J87" s="236"/>
      <c r="K87" s="237">
        <f>ROUND(E87*J87,2)</f>
        <v>0</v>
      </c>
      <c r="L87" s="237">
        <v>12</v>
      </c>
      <c r="M87" s="237">
        <f>G87*(1+L87/100)</f>
        <v>0</v>
      </c>
      <c r="N87" s="235">
        <v>3.0000000000000001E-3</v>
      </c>
      <c r="O87" s="235">
        <f>ROUND(E87*N87,2)</f>
        <v>0</v>
      </c>
      <c r="P87" s="235">
        <v>0</v>
      </c>
      <c r="Q87" s="235">
        <f>ROUND(E87*P87,2)</f>
        <v>0</v>
      </c>
      <c r="R87" s="237"/>
      <c r="S87" s="237" t="s">
        <v>325</v>
      </c>
      <c r="T87" s="238" t="s">
        <v>293</v>
      </c>
      <c r="U87" s="220">
        <v>0</v>
      </c>
      <c r="V87" s="220">
        <f>ROUND(E87*U87,2)</f>
        <v>0</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5" t="s">
        <v>2476</v>
      </c>
      <c r="D88" s="257"/>
      <c r="E88" s="258">
        <v>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32">
        <v>27</v>
      </c>
      <c r="B89" s="233" t="s">
        <v>2484</v>
      </c>
      <c r="C89" s="250" t="s">
        <v>2485</v>
      </c>
      <c r="D89" s="234" t="s">
        <v>389</v>
      </c>
      <c r="E89" s="235">
        <v>11.5</v>
      </c>
      <c r="F89" s="236"/>
      <c r="G89" s="237">
        <f>ROUND(E89*F89,2)</f>
        <v>0</v>
      </c>
      <c r="H89" s="236"/>
      <c r="I89" s="237">
        <f>ROUND(E89*H89,2)</f>
        <v>0</v>
      </c>
      <c r="J89" s="236"/>
      <c r="K89" s="237">
        <f>ROUND(E89*J89,2)</f>
        <v>0</v>
      </c>
      <c r="L89" s="237">
        <v>12</v>
      </c>
      <c r="M89" s="237">
        <f>G89*(1+L89/100)</f>
        <v>0</v>
      </c>
      <c r="N89" s="235">
        <v>0</v>
      </c>
      <c r="O89" s="235">
        <f>ROUND(E89*N89,2)</f>
        <v>0</v>
      </c>
      <c r="P89" s="235">
        <v>0</v>
      </c>
      <c r="Q89" s="235">
        <f>ROUND(E89*P89,2)</f>
        <v>0</v>
      </c>
      <c r="R89" s="237" t="s">
        <v>1982</v>
      </c>
      <c r="S89" s="237" t="s">
        <v>292</v>
      </c>
      <c r="T89" s="238" t="s">
        <v>439</v>
      </c>
      <c r="U89" s="220">
        <v>6.6000000000000003E-2</v>
      </c>
      <c r="V89" s="220">
        <f>ROUND(E89*U89,2)</f>
        <v>0.76</v>
      </c>
      <c r="W89" s="220"/>
      <c r="X89" s="220" t="s">
        <v>326</v>
      </c>
      <c r="Y89" s="220" t="s">
        <v>295</v>
      </c>
      <c r="Z89" s="210"/>
      <c r="AA89" s="210"/>
      <c r="AB89" s="210"/>
      <c r="AC89" s="210"/>
      <c r="AD89" s="210"/>
      <c r="AE89" s="210"/>
      <c r="AF89" s="210"/>
      <c r="AG89" s="210" t="s">
        <v>327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5">
      <c r="A90" s="217"/>
      <c r="B90" s="218"/>
      <c r="C90" s="266" t="s">
        <v>2486</v>
      </c>
      <c r="D90" s="263"/>
      <c r="E90" s="263"/>
      <c r="F90" s="263"/>
      <c r="G90" s="263"/>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467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5">
      <c r="A91" s="217"/>
      <c r="B91" s="218"/>
      <c r="C91" s="265" t="s">
        <v>2487</v>
      </c>
      <c r="D91" s="257"/>
      <c r="E91" s="258">
        <v>11.5</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x14ac:dyDescent="0.25">
      <c r="A92" s="225" t="s">
        <v>287</v>
      </c>
      <c r="B92" s="226" t="s">
        <v>176</v>
      </c>
      <c r="C92" s="249" t="s">
        <v>177</v>
      </c>
      <c r="D92" s="227"/>
      <c r="E92" s="228"/>
      <c r="F92" s="229"/>
      <c r="G92" s="229">
        <f>SUMIF(AG93:AG123,"&lt;&gt;NOR",G93:G123)</f>
        <v>0</v>
      </c>
      <c r="H92" s="229"/>
      <c r="I92" s="229">
        <f>SUM(I93:I123)</f>
        <v>0</v>
      </c>
      <c r="J92" s="229"/>
      <c r="K92" s="229">
        <f>SUM(K93:K123)</f>
        <v>0</v>
      </c>
      <c r="L92" s="229"/>
      <c r="M92" s="229">
        <f>SUM(M93:M123)</f>
        <v>0</v>
      </c>
      <c r="N92" s="228"/>
      <c r="O92" s="228">
        <f>SUM(O93:O123)</f>
        <v>9.23</v>
      </c>
      <c r="P92" s="228"/>
      <c r="Q92" s="228">
        <f>SUM(Q93:Q123)</f>
        <v>0</v>
      </c>
      <c r="R92" s="229"/>
      <c r="S92" s="229"/>
      <c r="T92" s="230"/>
      <c r="U92" s="224"/>
      <c r="V92" s="224">
        <f>SUM(V93:V123)</f>
        <v>12.920000000000002</v>
      </c>
      <c r="W92" s="224"/>
      <c r="X92" s="224"/>
      <c r="Y92" s="224"/>
      <c r="AG92" t="s">
        <v>288</v>
      </c>
    </row>
    <row r="93" spans="1:60" outlineLevel="1" x14ac:dyDescent="0.25">
      <c r="A93" s="232">
        <v>28</v>
      </c>
      <c r="B93" s="233" t="s">
        <v>2488</v>
      </c>
      <c r="C93" s="250" t="s">
        <v>2489</v>
      </c>
      <c r="D93" s="234" t="s">
        <v>437</v>
      </c>
      <c r="E93" s="235">
        <v>1</v>
      </c>
      <c r="F93" s="236"/>
      <c r="G93" s="237">
        <f>ROUND(E93*F93,2)</f>
        <v>0</v>
      </c>
      <c r="H93" s="236"/>
      <c r="I93" s="237">
        <f>ROUND(E93*H93,2)</f>
        <v>0</v>
      </c>
      <c r="J93" s="236"/>
      <c r="K93" s="237">
        <f>ROUND(E93*J93,2)</f>
        <v>0</v>
      </c>
      <c r="L93" s="237">
        <v>12</v>
      </c>
      <c r="M93" s="237">
        <f>G93*(1+L93/100)</f>
        <v>0</v>
      </c>
      <c r="N93" s="235">
        <v>1E-3</v>
      </c>
      <c r="O93" s="235">
        <f>ROUND(E93*N93,2)</f>
        <v>0</v>
      </c>
      <c r="P93" s="235">
        <v>0</v>
      </c>
      <c r="Q93" s="235">
        <f>ROUND(E93*P93,2)</f>
        <v>0</v>
      </c>
      <c r="R93" s="237" t="s">
        <v>606</v>
      </c>
      <c r="S93" s="237" t="s">
        <v>292</v>
      </c>
      <c r="T93" s="238" t="s">
        <v>439</v>
      </c>
      <c r="U93" s="220">
        <v>0</v>
      </c>
      <c r="V93" s="220">
        <f>ROUND(E93*U93,2)</f>
        <v>0</v>
      </c>
      <c r="W93" s="220"/>
      <c r="X93" s="220" t="s">
        <v>607</v>
      </c>
      <c r="Y93" s="220" t="s">
        <v>295</v>
      </c>
      <c r="Z93" s="210"/>
      <c r="AA93" s="210"/>
      <c r="AB93" s="210"/>
      <c r="AC93" s="210"/>
      <c r="AD93" s="210"/>
      <c r="AE93" s="210"/>
      <c r="AF93" s="210"/>
      <c r="AG93" s="210" t="s">
        <v>608</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5">
      <c r="A94" s="217"/>
      <c r="B94" s="218"/>
      <c r="C94" s="265" t="s">
        <v>2490</v>
      </c>
      <c r="D94" s="257"/>
      <c r="E94" s="258">
        <v>1</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42">
        <v>29</v>
      </c>
      <c r="B95" s="243" t="s">
        <v>2491</v>
      </c>
      <c r="C95" s="253" t="s">
        <v>2492</v>
      </c>
      <c r="D95" s="244" t="s">
        <v>437</v>
      </c>
      <c r="E95" s="245">
        <v>1</v>
      </c>
      <c r="F95" s="246"/>
      <c r="G95" s="247">
        <f>ROUND(E95*F95,2)</f>
        <v>0</v>
      </c>
      <c r="H95" s="246"/>
      <c r="I95" s="247">
        <f>ROUND(E95*H95,2)</f>
        <v>0</v>
      </c>
      <c r="J95" s="246"/>
      <c r="K95" s="247">
        <f>ROUND(E95*J95,2)</f>
        <v>0</v>
      </c>
      <c r="L95" s="247">
        <v>12</v>
      </c>
      <c r="M95" s="247">
        <f>G95*(1+L95/100)</f>
        <v>0</v>
      </c>
      <c r="N95" s="245">
        <v>8.0599999999999995E-3</v>
      </c>
      <c r="O95" s="245">
        <f>ROUND(E95*N95,2)</f>
        <v>0.01</v>
      </c>
      <c r="P95" s="245">
        <v>0</v>
      </c>
      <c r="Q95" s="245">
        <f>ROUND(E95*P95,2)</f>
        <v>0</v>
      </c>
      <c r="R95" s="247" t="s">
        <v>606</v>
      </c>
      <c r="S95" s="247" t="s">
        <v>292</v>
      </c>
      <c r="T95" s="248" t="s">
        <v>439</v>
      </c>
      <c r="U95" s="220">
        <v>0</v>
      </c>
      <c r="V95" s="220">
        <f>ROUND(E95*U95,2)</f>
        <v>0</v>
      </c>
      <c r="W95" s="220"/>
      <c r="X95" s="220" t="s">
        <v>607</v>
      </c>
      <c r="Y95" s="220" t="s">
        <v>295</v>
      </c>
      <c r="Z95" s="210"/>
      <c r="AA95" s="210"/>
      <c r="AB95" s="210"/>
      <c r="AC95" s="210"/>
      <c r="AD95" s="210"/>
      <c r="AE95" s="210"/>
      <c r="AF95" s="210"/>
      <c r="AG95" s="210" t="s">
        <v>608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0.399999999999999" outlineLevel="1" x14ac:dyDescent="0.25">
      <c r="A96" s="232">
        <v>30</v>
      </c>
      <c r="B96" s="233" t="s">
        <v>2493</v>
      </c>
      <c r="C96" s="250" t="s">
        <v>2494</v>
      </c>
      <c r="D96" s="234" t="s">
        <v>437</v>
      </c>
      <c r="E96" s="235">
        <v>1</v>
      </c>
      <c r="F96" s="236"/>
      <c r="G96" s="237">
        <f>ROUND(E96*F96,2)</f>
        <v>0</v>
      </c>
      <c r="H96" s="236"/>
      <c r="I96" s="237">
        <f>ROUND(E96*H96,2)</f>
        <v>0</v>
      </c>
      <c r="J96" s="236"/>
      <c r="K96" s="237">
        <f>ROUND(E96*J96,2)</f>
        <v>0</v>
      </c>
      <c r="L96" s="237">
        <v>12</v>
      </c>
      <c r="M96" s="237">
        <f>G96*(1+L96/100)</f>
        <v>0</v>
      </c>
      <c r="N96" s="235">
        <v>6.1999999999999998E-3</v>
      </c>
      <c r="O96" s="235">
        <f>ROUND(E96*N96,2)</f>
        <v>0.01</v>
      </c>
      <c r="P96" s="235">
        <v>0</v>
      </c>
      <c r="Q96" s="235">
        <f>ROUND(E96*P96,2)</f>
        <v>0</v>
      </c>
      <c r="R96" s="237" t="s">
        <v>606</v>
      </c>
      <c r="S96" s="237" t="s">
        <v>292</v>
      </c>
      <c r="T96" s="238" t="s">
        <v>439</v>
      </c>
      <c r="U96" s="220">
        <v>0</v>
      </c>
      <c r="V96" s="220">
        <f>ROUND(E96*U96,2)</f>
        <v>0</v>
      </c>
      <c r="W96" s="220"/>
      <c r="X96" s="220" t="s">
        <v>607</v>
      </c>
      <c r="Y96" s="220" t="s">
        <v>295</v>
      </c>
      <c r="Z96" s="210"/>
      <c r="AA96" s="210"/>
      <c r="AB96" s="210"/>
      <c r="AC96" s="210"/>
      <c r="AD96" s="210"/>
      <c r="AE96" s="210"/>
      <c r="AF96" s="210"/>
      <c r="AG96" s="210" t="s">
        <v>608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5">
      <c r="A97" s="217"/>
      <c r="B97" s="218"/>
      <c r="C97" s="265" t="s">
        <v>2495</v>
      </c>
      <c r="D97" s="257"/>
      <c r="E97" s="258">
        <v>1</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5">
      <c r="A98" s="232">
        <v>31</v>
      </c>
      <c r="B98" s="233" t="s">
        <v>2496</v>
      </c>
      <c r="C98" s="250" t="s">
        <v>2497</v>
      </c>
      <c r="D98" s="234" t="s">
        <v>437</v>
      </c>
      <c r="E98" s="235">
        <v>1</v>
      </c>
      <c r="F98" s="236"/>
      <c r="G98" s="237">
        <f>ROUND(E98*F98,2)</f>
        <v>0</v>
      </c>
      <c r="H98" s="236"/>
      <c r="I98" s="237">
        <f>ROUND(E98*H98,2)</f>
        <v>0</v>
      </c>
      <c r="J98" s="236"/>
      <c r="K98" s="237">
        <f>ROUND(E98*J98,2)</f>
        <v>0</v>
      </c>
      <c r="L98" s="237">
        <v>12</v>
      </c>
      <c r="M98" s="237">
        <f>G98*(1+L98/100)</f>
        <v>0</v>
      </c>
      <c r="N98" s="235">
        <v>1.46E-2</v>
      </c>
      <c r="O98" s="235">
        <f>ROUND(E98*N98,2)</f>
        <v>0.01</v>
      </c>
      <c r="P98" s="235">
        <v>0</v>
      </c>
      <c r="Q98" s="235">
        <f>ROUND(E98*P98,2)</f>
        <v>0</v>
      </c>
      <c r="R98" s="237" t="s">
        <v>606</v>
      </c>
      <c r="S98" s="237" t="s">
        <v>292</v>
      </c>
      <c r="T98" s="238" t="s">
        <v>439</v>
      </c>
      <c r="U98" s="220">
        <v>0</v>
      </c>
      <c r="V98" s="220">
        <f>ROUND(E98*U98,2)</f>
        <v>0</v>
      </c>
      <c r="W98" s="220"/>
      <c r="X98" s="220" t="s">
        <v>607</v>
      </c>
      <c r="Y98" s="220" t="s">
        <v>295</v>
      </c>
      <c r="Z98" s="210"/>
      <c r="AA98" s="210"/>
      <c r="AB98" s="210"/>
      <c r="AC98" s="210"/>
      <c r="AD98" s="210"/>
      <c r="AE98" s="210"/>
      <c r="AF98" s="210"/>
      <c r="AG98" s="210" t="s">
        <v>608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5">
      <c r="A99" s="217"/>
      <c r="B99" s="218"/>
      <c r="C99" s="265" t="s">
        <v>2495</v>
      </c>
      <c r="D99" s="257"/>
      <c r="E99" s="258">
        <v>1</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5">
      <c r="A100" s="232">
        <v>32</v>
      </c>
      <c r="B100" s="233" t="s">
        <v>2498</v>
      </c>
      <c r="C100" s="250" t="s">
        <v>2499</v>
      </c>
      <c r="D100" s="234" t="s">
        <v>437</v>
      </c>
      <c r="E100" s="235">
        <v>2</v>
      </c>
      <c r="F100" s="236"/>
      <c r="G100" s="237">
        <f>ROUND(E100*F100,2)</f>
        <v>0</v>
      </c>
      <c r="H100" s="236"/>
      <c r="I100" s="237">
        <f>ROUND(E100*H100,2)</f>
        <v>0</v>
      </c>
      <c r="J100" s="236"/>
      <c r="K100" s="237">
        <f>ROUND(E100*J100,2)</f>
        <v>0</v>
      </c>
      <c r="L100" s="237">
        <v>12</v>
      </c>
      <c r="M100" s="237">
        <f>G100*(1+L100/100)</f>
        <v>0</v>
      </c>
      <c r="N100" s="235">
        <v>3.9E-2</v>
      </c>
      <c r="O100" s="235">
        <f>ROUND(E100*N100,2)</f>
        <v>0.08</v>
      </c>
      <c r="P100" s="235">
        <v>0</v>
      </c>
      <c r="Q100" s="235">
        <f>ROUND(E100*P100,2)</f>
        <v>0</v>
      </c>
      <c r="R100" s="237" t="s">
        <v>606</v>
      </c>
      <c r="S100" s="237" t="s">
        <v>439</v>
      </c>
      <c r="T100" s="238" t="s">
        <v>439</v>
      </c>
      <c r="U100" s="220">
        <v>0</v>
      </c>
      <c r="V100" s="220">
        <f>ROUND(E100*U100,2)</f>
        <v>0</v>
      </c>
      <c r="W100" s="220"/>
      <c r="X100" s="220" t="s">
        <v>607</v>
      </c>
      <c r="Y100" s="220" t="s">
        <v>295</v>
      </c>
      <c r="Z100" s="210"/>
      <c r="AA100" s="210"/>
      <c r="AB100" s="210"/>
      <c r="AC100" s="210"/>
      <c r="AD100" s="210"/>
      <c r="AE100" s="210"/>
      <c r="AF100" s="210"/>
      <c r="AG100" s="210" t="s">
        <v>608</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5">
      <c r="A101" s="217"/>
      <c r="B101" s="218"/>
      <c r="C101" s="265" t="s">
        <v>2500</v>
      </c>
      <c r="D101" s="257"/>
      <c r="E101" s="258">
        <v>2</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395</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0.399999999999999" outlineLevel="1" x14ac:dyDescent="0.25">
      <c r="A102" s="232">
        <v>33</v>
      </c>
      <c r="B102" s="233" t="s">
        <v>2501</v>
      </c>
      <c r="C102" s="250" t="s">
        <v>2502</v>
      </c>
      <c r="D102" s="234" t="s">
        <v>437</v>
      </c>
      <c r="E102" s="235">
        <v>1</v>
      </c>
      <c r="F102" s="236"/>
      <c r="G102" s="237">
        <f>ROUND(E102*F102,2)</f>
        <v>0</v>
      </c>
      <c r="H102" s="236"/>
      <c r="I102" s="237">
        <f>ROUND(E102*H102,2)</f>
        <v>0</v>
      </c>
      <c r="J102" s="236"/>
      <c r="K102" s="237">
        <f>ROUND(E102*J102,2)</f>
        <v>0</v>
      </c>
      <c r="L102" s="237">
        <v>12</v>
      </c>
      <c r="M102" s="237">
        <f>G102*(1+L102/100)</f>
        <v>0</v>
      </c>
      <c r="N102" s="235">
        <v>6.5</v>
      </c>
      <c r="O102" s="235">
        <f>ROUND(E102*N102,2)</f>
        <v>6.5</v>
      </c>
      <c r="P102" s="235">
        <v>0</v>
      </c>
      <c r="Q102" s="235">
        <f>ROUND(E102*P102,2)</f>
        <v>0</v>
      </c>
      <c r="R102" s="237" t="s">
        <v>606</v>
      </c>
      <c r="S102" s="237" t="s">
        <v>292</v>
      </c>
      <c r="T102" s="238" t="s">
        <v>439</v>
      </c>
      <c r="U102" s="220">
        <v>0</v>
      </c>
      <c r="V102" s="220">
        <f>ROUND(E102*U102,2)</f>
        <v>0</v>
      </c>
      <c r="W102" s="220"/>
      <c r="X102" s="220" t="s">
        <v>607</v>
      </c>
      <c r="Y102" s="220" t="s">
        <v>295</v>
      </c>
      <c r="Z102" s="210"/>
      <c r="AA102" s="210"/>
      <c r="AB102" s="210"/>
      <c r="AC102" s="210"/>
      <c r="AD102" s="210"/>
      <c r="AE102" s="210"/>
      <c r="AF102" s="210"/>
      <c r="AG102" s="210" t="s">
        <v>608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5">
      <c r="A103" s="217"/>
      <c r="B103" s="218"/>
      <c r="C103" s="265" t="s">
        <v>2503</v>
      </c>
      <c r="D103" s="257"/>
      <c r="E103" s="258">
        <v>1</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20.399999999999999" outlineLevel="1" x14ac:dyDescent="0.25">
      <c r="A104" s="232">
        <v>34</v>
      </c>
      <c r="B104" s="233" t="s">
        <v>2504</v>
      </c>
      <c r="C104" s="250" t="s">
        <v>2505</v>
      </c>
      <c r="D104" s="234" t="s">
        <v>437</v>
      </c>
      <c r="E104" s="235">
        <v>1</v>
      </c>
      <c r="F104" s="236"/>
      <c r="G104" s="237">
        <f>ROUND(E104*F104,2)</f>
        <v>0</v>
      </c>
      <c r="H104" s="236"/>
      <c r="I104" s="237">
        <f>ROUND(E104*H104,2)</f>
        <v>0</v>
      </c>
      <c r="J104" s="236"/>
      <c r="K104" s="237">
        <f>ROUND(E104*J104,2)</f>
        <v>0</v>
      </c>
      <c r="L104" s="237">
        <v>12</v>
      </c>
      <c r="M104" s="237">
        <f>G104*(1+L104/100)</f>
        <v>0</v>
      </c>
      <c r="N104" s="235">
        <v>2.44</v>
      </c>
      <c r="O104" s="235">
        <f>ROUND(E104*N104,2)</f>
        <v>2.44</v>
      </c>
      <c r="P104" s="235">
        <v>0</v>
      </c>
      <c r="Q104" s="235">
        <f>ROUND(E104*P104,2)</f>
        <v>0</v>
      </c>
      <c r="R104" s="237" t="s">
        <v>606</v>
      </c>
      <c r="S104" s="237" t="s">
        <v>292</v>
      </c>
      <c r="T104" s="238" t="s">
        <v>439</v>
      </c>
      <c r="U104" s="220">
        <v>0</v>
      </c>
      <c r="V104" s="220">
        <f>ROUND(E104*U104,2)</f>
        <v>0</v>
      </c>
      <c r="W104" s="220"/>
      <c r="X104" s="220" t="s">
        <v>607</v>
      </c>
      <c r="Y104" s="220" t="s">
        <v>295</v>
      </c>
      <c r="Z104" s="210"/>
      <c r="AA104" s="210"/>
      <c r="AB104" s="210"/>
      <c r="AC104" s="210"/>
      <c r="AD104" s="210"/>
      <c r="AE104" s="210"/>
      <c r="AF104" s="210"/>
      <c r="AG104" s="210" t="s">
        <v>608</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5">
      <c r="A105" s="217"/>
      <c r="B105" s="218"/>
      <c r="C105" s="265" t="s">
        <v>2503</v>
      </c>
      <c r="D105" s="257"/>
      <c r="E105" s="258">
        <v>1</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32">
        <v>35</v>
      </c>
      <c r="B106" s="233" t="s">
        <v>2506</v>
      </c>
      <c r="C106" s="250" t="s">
        <v>2426</v>
      </c>
      <c r="D106" s="234" t="s">
        <v>437</v>
      </c>
      <c r="E106" s="235">
        <v>1</v>
      </c>
      <c r="F106" s="236"/>
      <c r="G106" s="237">
        <f>ROUND(E106*F106,2)</f>
        <v>0</v>
      </c>
      <c r="H106" s="236"/>
      <c r="I106" s="237">
        <f>ROUND(E106*H106,2)</f>
        <v>0</v>
      </c>
      <c r="J106" s="236"/>
      <c r="K106" s="237">
        <f>ROUND(E106*J106,2)</f>
        <v>0</v>
      </c>
      <c r="L106" s="237">
        <v>12</v>
      </c>
      <c r="M106" s="237">
        <f>G106*(1+L106/100)</f>
        <v>0</v>
      </c>
      <c r="N106" s="235">
        <v>0</v>
      </c>
      <c r="O106" s="235">
        <f>ROUND(E106*N106,2)</f>
        <v>0</v>
      </c>
      <c r="P106" s="235">
        <v>0</v>
      </c>
      <c r="Q106" s="235">
        <f>ROUND(E106*P106,2)</f>
        <v>0</v>
      </c>
      <c r="R106" s="237" t="s">
        <v>1982</v>
      </c>
      <c r="S106" s="237" t="s">
        <v>292</v>
      </c>
      <c r="T106" s="238" t="s">
        <v>439</v>
      </c>
      <c r="U106" s="220">
        <v>0.79</v>
      </c>
      <c r="V106" s="220">
        <f>ROUND(E106*U106,2)</f>
        <v>0.79</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5">
      <c r="A107" s="217"/>
      <c r="B107" s="218"/>
      <c r="C107" s="266" t="s">
        <v>2427</v>
      </c>
      <c r="D107" s="263"/>
      <c r="E107" s="263"/>
      <c r="F107" s="263"/>
      <c r="G107" s="263"/>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467</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5">
      <c r="A108" s="217"/>
      <c r="B108" s="218"/>
      <c r="C108" s="265" t="s">
        <v>2503</v>
      </c>
      <c r="D108" s="257"/>
      <c r="E108" s="258">
        <v>1</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32">
        <v>36</v>
      </c>
      <c r="B109" s="233" t="s">
        <v>2506</v>
      </c>
      <c r="C109" s="250" t="s">
        <v>2426</v>
      </c>
      <c r="D109" s="234" t="s">
        <v>437</v>
      </c>
      <c r="E109" s="235">
        <v>2</v>
      </c>
      <c r="F109" s="236"/>
      <c r="G109" s="237">
        <f>ROUND(E109*F109,2)</f>
        <v>0</v>
      </c>
      <c r="H109" s="236"/>
      <c r="I109" s="237">
        <f>ROUND(E109*H109,2)</f>
        <v>0</v>
      </c>
      <c r="J109" s="236"/>
      <c r="K109" s="237">
        <f>ROUND(E109*J109,2)</f>
        <v>0</v>
      </c>
      <c r="L109" s="237">
        <v>12</v>
      </c>
      <c r="M109" s="237">
        <f>G109*(1+L109/100)</f>
        <v>0</v>
      </c>
      <c r="N109" s="235">
        <v>0</v>
      </c>
      <c r="O109" s="235">
        <f>ROUND(E109*N109,2)</f>
        <v>0</v>
      </c>
      <c r="P109" s="235">
        <v>0</v>
      </c>
      <c r="Q109" s="235">
        <f>ROUND(E109*P109,2)</f>
        <v>0</v>
      </c>
      <c r="R109" s="237" t="s">
        <v>1982</v>
      </c>
      <c r="S109" s="237" t="s">
        <v>292</v>
      </c>
      <c r="T109" s="238" t="s">
        <v>439</v>
      </c>
      <c r="U109" s="220">
        <v>0.79</v>
      </c>
      <c r="V109" s="220">
        <f>ROUND(E109*U109,2)</f>
        <v>1.58</v>
      </c>
      <c r="W109" s="220"/>
      <c r="X109" s="220" t="s">
        <v>326</v>
      </c>
      <c r="Y109" s="220" t="s">
        <v>295</v>
      </c>
      <c r="Z109" s="210"/>
      <c r="AA109" s="210"/>
      <c r="AB109" s="210"/>
      <c r="AC109" s="210"/>
      <c r="AD109" s="210"/>
      <c r="AE109" s="210"/>
      <c r="AF109" s="210"/>
      <c r="AG109" s="210" t="s">
        <v>327</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5">
      <c r="A110" s="217"/>
      <c r="B110" s="218"/>
      <c r="C110" s="266" t="s">
        <v>2427</v>
      </c>
      <c r="D110" s="263"/>
      <c r="E110" s="263"/>
      <c r="F110" s="263"/>
      <c r="G110" s="263"/>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467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5">
      <c r="A111" s="217"/>
      <c r="B111" s="218"/>
      <c r="C111" s="265" t="s">
        <v>2500</v>
      </c>
      <c r="D111" s="257"/>
      <c r="E111" s="258">
        <v>2</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32">
        <v>37</v>
      </c>
      <c r="B112" s="233" t="s">
        <v>2507</v>
      </c>
      <c r="C112" s="250" t="s">
        <v>2508</v>
      </c>
      <c r="D112" s="234" t="s">
        <v>437</v>
      </c>
      <c r="E112" s="235">
        <v>1</v>
      </c>
      <c r="F112" s="236"/>
      <c r="G112" s="237">
        <f>ROUND(E112*F112,2)</f>
        <v>0</v>
      </c>
      <c r="H112" s="236"/>
      <c r="I112" s="237">
        <f>ROUND(E112*H112,2)</f>
        <v>0</v>
      </c>
      <c r="J112" s="236"/>
      <c r="K112" s="237">
        <f>ROUND(E112*J112,2)</f>
        <v>0</v>
      </c>
      <c r="L112" s="237">
        <v>12</v>
      </c>
      <c r="M112" s="237">
        <f>G112*(1+L112/100)</f>
        <v>0</v>
      </c>
      <c r="N112" s="235">
        <v>0</v>
      </c>
      <c r="O112" s="235">
        <f>ROUND(E112*N112,2)</f>
        <v>0</v>
      </c>
      <c r="P112" s="235">
        <v>0</v>
      </c>
      <c r="Q112" s="235">
        <f>ROUND(E112*P112,2)</f>
        <v>0</v>
      </c>
      <c r="R112" s="237" t="s">
        <v>1982</v>
      </c>
      <c r="S112" s="237" t="s">
        <v>292</v>
      </c>
      <c r="T112" s="238" t="s">
        <v>439</v>
      </c>
      <c r="U112" s="220">
        <v>3.2519999999999998</v>
      </c>
      <c r="V112" s="220">
        <f>ROUND(E112*U112,2)</f>
        <v>3.25</v>
      </c>
      <c r="W112" s="220"/>
      <c r="X112" s="220" t="s">
        <v>326</v>
      </c>
      <c r="Y112" s="220" t="s">
        <v>295</v>
      </c>
      <c r="Z112" s="210"/>
      <c r="AA112" s="210"/>
      <c r="AB112" s="210"/>
      <c r="AC112" s="210"/>
      <c r="AD112" s="210"/>
      <c r="AE112" s="210"/>
      <c r="AF112" s="210"/>
      <c r="AG112" s="210" t="s">
        <v>327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5">
      <c r="A113" s="217"/>
      <c r="B113" s="218"/>
      <c r="C113" s="266" t="s">
        <v>2427</v>
      </c>
      <c r="D113" s="263"/>
      <c r="E113" s="263"/>
      <c r="F113" s="263"/>
      <c r="G113" s="263"/>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467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5">
      <c r="A114" s="217"/>
      <c r="B114" s="218"/>
      <c r="C114" s="265" t="s">
        <v>2509</v>
      </c>
      <c r="D114" s="257"/>
      <c r="E114" s="258">
        <v>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32">
        <v>38</v>
      </c>
      <c r="B115" s="233" t="s">
        <v>2510</v>
      </c>
      <c r="C115" s="250" t="s">
        <v>2511</v>
      </c>
      <c r="D115" s="234" t="s">
        <v>437</v>
      </c>
      <c r="E115" s="235">
        <v>1</v>
      </c>
      <c r="F115" s="236"/>
      <c r="G115" s="237">
        <f>ROUND(E115*F115,2)</f>
        <v>0</v>
      </c>
      <c r="H115" s="236"/>
      <c r="I115" s="237">
        <f>ROUND(E115*H115,2)</f>
        <v>0</v>
      </c>
      <c r="J115" s="236"/>
      <c r="K115" s="237">
        <f>ROUND(E115*J115,2)</f>
        <v>0</v>
      </c>
      <c r="L115" s="237">
        <v>12</v>
      </c>
      <c r="M115" s="237">
        <f>G115*(1+L115/100)</f>
        <v>0</v>
      </c>
      <c r="N115" s="235">
        <v>0</v>
      </c>
      <c r="O115" s="235">
        <f>ROUND(E115*N115,2)</f>
        <v>0</v>
      </c>
      <c r="P115" s="235">
        <v>0</v>
      </c>
      <c r="Q115" s="235">
        <f>ROUND(E115*P115,2)</f>
        <v>0</v>
      </c>
      <c r="R115" s="237" t="s">
        <v>1982</v>
      </c>
      <c r="S115" s="237" t="s">
        <v>292</v>
      </c>
      <c r="T115" s="238" t="s">
        <v>439</v>
      </c>
      <c r="U115" s="220">
        <v>4.2519999999999998</v>
      </c>
      <c r="V115" s="220">
        <f>ROUND(E115*U115,2)</f>
        <v>4.25</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66" t="s">
        <v>2427</v>
      </c>
      <c r="D116" s="263"/>
      <c r="E116" s="263"/>
      <c r="F116" s="263"/>
      <c r="G116" s="263"/>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467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2503</v>
      </c>
      <c r="D117" s="257"/>
      <c r="E117" s="258">
        <v>1</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32">
        <v>39</v>
      </c>
      <c r="B118" s="233" t="s">
        <v>2512</v>
      </c>
      <c r="C118" s="250" t="s">
        <v>2513</v>
      </c>
      <c r="D118" s="234" t="s">
        <v>437</v>
      </c>
      <c r="E118" s="235">
        <v>1</v>
      </c>
      <c r="F118" s="236"/>
      <c r="G118" s="237">
        <f>ROUND(E118*F118,2)</f>
        <v>0</v>
      </c>
      <c r="H118" s="236"/>
      <c r="I118" s="237">
        <f>ROUND(E118*H118,2)</f>
        <v>0</v>
      </c>
      <c r="J118" s="236"/>
      <c r="K118" s="237">
        <f>ROUND(E118*J118,2)</f>
        <v>0</v>
      </c>
      <c r="L118" s="237">
        <v>12</v>
      </c>
      <c r="M118" s="237">
        <f>G118*(1+L118/100)</f>
        <v>0</v>
      </c>
      <c r="N118" s="235">
        <v>0</v>
      </c>
      <c r="O118" s="235">
        <f>ROUND(E118*N118,2)</f>
        <v>0</v>
      </c>
      <c r="P118" s="235">
        <v>0</v>
      </c>
      <c r="Q118" s="235">
        <f>ROUND(E118*P118,2)</f>
        <v>0</v>
      </c>
      <c r="R118" s="237" t="s">
        <v>1982</v>
      </c>
      <c r="S118" s="237" t="s">
        <v>292</v>
      </c>
      <c r="T118" s="238" t="s">
        <v>439</v>
      </c>
      <c r="U118" s="220">
        <v>0.65</v>
      </c>
      <c r="V118" s="220">
        <f>ROUND(E118*U118,2)</f>
        <v>0.65</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5">
      <c r="A119" s="217"/>
      <c r="B119" s="218"/>
      <c r="C119" s="265" t="s">
        <v>2495</v>
      </c>
      <c r="D119" s="257"/>
      <c r="E119" s="258">
        <v>1</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395</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32">
        <v>40</v>
      </c>
      <c r="B120" s="233" t="s">
        <v>2514</v>
      </c>
      <c r="C120" s="250" t="s">
        <v>2515</v>
      </c>
      <c r="D120" s="234" t="s">
        <v>437</v>
      </c>
      <c r="E120" s="235">
        <v>1</v>
      </c>
      <c r="F120" s="236"/>
      <c r="G120" s="237">
        <f>ROUND(E120*F120,2)</f>
        <v>0</v>
      </c>
      <c r="H120" s="236"/>
      <c r="I120" s="237">
        <f>ROUND(E120*H120,2)</f>
        <v>0</v>
      </c>
      <c r="J120" s="236"/>
      <c r="K120" s="237">
        <f>ROUND(E120*J120,2)</f>
        <v>0</v>
      </c>
      <c r="L120" s="237">
        <v>12</v>
      </c>
      <c r="M120" s="237">
        <f>G120*(1+L120/100)</f>
        <v>0</v>
      </c>
      <c r="N120" s="235">
        <v>7.0200000000000002E-3</v>
      </c>
      <c r="O120" s="235">
        <f>ROUND(E120*N120,2)</f>
        <v>0.01</v>
      </c>
      <c r="P120" s="235">
        <v>0</v>
      </c>
      <c r="Q120" s="235">
        <f>ROUND(E120*P120,2)</f>
        <v>0</v>
      </c>
      <c r="R120" s="237" t="s">
        <v>1982</v>
      </c>
      <c r="S120" s="237" t="s">
        <v>292</v>
      </c>
      <c r="T120" s="238" t="s">
        <v>439</v>
      </c>
      <c r="U120" s="220">
        <v>1.0940000000000001</v>
      </c>
      <c r="V120" s="220">
        <f>ROUND(E120*U120,2)</f>
        <v>1.0900000000000001</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5">
      <c r="A121" s="217"/>
      <c r="B121" s="218"/>
      <c r="C121" s="265" t="s">
        <v>2495</v>
      </c>
      <c r="D121" s="257"/>
      <c r="E121" s="258">
        <v>1</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395</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0.399999999999999" outlineLevel="1" x14ac:dyDescent="0.25">
      <c r="A122" s="232">
        <v>41</v>
      </c>
      <c r="B122" s="233" t="s">
        <v>2516</v>
      </c>
      <c r="C122" s="250" t="s">
        <v>2517</v>
      </c>
      <c r="D122" s="234" t="s">
        <v>437</v>
      </c>
      <c r="E122" s="235">
        <v>1</v>
      </c>
      <c r="F122" s="236"/>
      <c r="G122" s="237">
        <f>ROUND(E122*F122,2)</f>
        <v>0</v>
      </c>
      <c r="H122" s="236"/>
      <c r="I122" s="237">
        <f>ROUND(E122*H122,2)</f>
        <v>0</v>
      </c>
      <c r="J122" s="236"/>
      <c r="K122" s="237">
        <f>ROUND(E122*J122,2)</f>
        <v>0</v>
      </c>
      <c r="L122" s="237">
        <v>12</v>
      </c>
      <c r="M122" s="237">
        <f>G122*(1+L122/100)</f>
        <v>0</v>
      </c>
      <c r="N122" s="235">
        <v>0.16502</v>
      </c>
      <c r="O122" s="235">
        <f>ROUND(E122*N122,2)</f>
        <v>0.17</v>
      </c>
      <c r="P122" s="235">
        <v>0</v>
      </c>
      <c r="Q122" s="235">
        <f>ROUND(E122*P122,2)</f>
        <v>0</v>
      </c>
      <c r="R122" s="237" t="s">
        <v>1982</v>
      </c>
      <c r="S122" s="237" t="s">
        <v>292</v>
      </c>
      <c r="T122" s="238" t="s">
        <v>439</v>
      </c>
      <c r="U122" s="220">
        <v>1.3140000000000001</v>
      </c>
      <c r="V122" s="220">
        <f>ROUND(E122*U122,2)</f>
        <v>1.31</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5">
      <c r="A123" s="217"/>
      <c r="B123" s="218"/>
      <c r="C123" s="265" t="s">
        <v>2503</v>
      </c>
      <c r="D123" s="257"/>
      <c r="E123" s="258">
        <v>1</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395</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x14ac:dyDescent="0.25">
      <c r="A124" s="225" t="s">
        <v>287</v>
      </c>
      <c r="B124" s="226" t="s">
        <v>188</v>
      </c>
      <c r="C124" s="249" t="s">
        <v>189</v>
      </c>
      <c r="D124" s="227"/>
      <c r="E124" s="228"/>
      <c r="F124" s="229"/>
      <c r="G124" s="229">
        <f>SUMIF(AG125:AG126,"&lt;&gt;NOR",G125:G126)</f>
        <v>0</v>
      </c>
      <c r="H124" s="229"/>
      <c r="I124" s="229">
        <f>SUM(I125:I126)</f>
        <v>0</v>
      </c>
      <c r="J124" s="229"/>
      <c r="K124" s="229">
        <f>SUM(K125:K126)</f>
        <v>0</v>
      </c>
      <c r="L124" s="229"/>
      <c r="M124" s="229">
        <f>SUM(M125:M126)</f>
        <v>0</v>
      </c>
      <c r="N124" s="228"/>
      <c r="O124" s="228">
        <f>SUM(O125:O126)</f>
        <v>0</v>
      </c>
      <c r="P124" s="228"/>
      <c r="Q124" s="228">
        <f>SUM(Q125:Q126)</f>
        <v>0</v>
      </c>
      <c r="R124" s="229"/>
      <c r="S124" s="229"/>
      <c r="T124" s="230"/>
      <c r="U124" s="224"/>
      <c r="V124" s="224">
        <f>SUM(V125:V126)</f>
        <v>16.68</v>
      </c>
      <c r="W124" s="224"/>
      <c r="X124" s="224"/>
      <c r="Y124" s="224"/>
      <c r="AG124" t="s">
        <v>288</v>
      </c>
    </row>
    <row r="125" spans="1:60" outlineLevel="1" x14ac:dyDescent="0.25">
      <c r="A125" s="232">
        <v>42</v>
      </c>
      <c r="B125" s="233" t="s">
        <v>2433</v>
      </c>
      <c r="C125" s="250" t="s">
        <v>2434</v>
      </c>
      <c r="D125" s="234" t="s">
        <v>465</v>
      </c>
      <c r="E125" s="235">
        <v>78.879689999999997</v>
      </c>
      <c r="F125" s="236"/>
      <c r="G125" s="237">
        <f>ROUND(E125*F125,2)</f>
        <v>0</v>
      </c>
      <c r="H125" s="236"/>
      <c r="I125" s="237">
        <f>ROUND(E125*H125,2)</f>
        <v>0</v>
      </c>
      <c r="J125" s="236"/>
      <c r="K125" s="237">
        <f>ROUND(E125*J125,2)</f>
        <v>0</v>
      </c>
      <c r="L125" s="237">
        <v>12</v>
      </c>
      <c r="M125" s="237">
        <f>G125*(1+L125/100)</f>
        <v>0</v>
      </c>
      <c r="N125" s="235">
        <v>0</v>
      </c>
      <c r="O125" s="235">
        <f>ROUND(E125*N125,2)</f>
        <v>0</v>
      </c>
      <c r="P125" s="235">
        <v>0</v>
      </c>
      <c r="Q125" s="235">
        <f>ROUND(E125*P125,2)</f>
        <v>0</v>
      </c>
      <c r="R125" s="237" t="s">
        <v>1982</v>
      </c>
      <c r="S125" s="237" t="s">
        <v>292</v>
      </c>
      <c r="T125" s="238" t="s">
        <v>439</v>
      </c>
      <c r="U125" s="220">
        <v>0.21149999999999999</v>
      </c>
      <c r="V125" s="220">
        <f>ROUND(E125*U125,2)</f>
        <v>16.68</v>
      </c>
      <c r="W125" s="220"/>
      <c r="X125" s="220" t="s">
        <v>326</v>
      </c>
      <c r="Y125" s="220" t="s">
        <v>671</v>
      </c>
      <c r="Z125" s="210"/>
      <c r="AA125" s="210"/>
      <c r="AB125" s="210"/>
      <c r="AC125" s="210"/>
      <c r="AD125" s="210"/>
      <c r="AE125" s="210"/>
      <c r="AF125" s="210"/>
      <c r="AG125" s="210" t="s">
        <v>327</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5">
      <c r="A126" s="217"/>
      <c r="B126" s="218"/>
      <c r="C126" s="266" t="s">
        <v>2435</v>
      </c>
      <c r="D126" s="263"/>
      <c r="E126" s="263"/>
      <c r="F126" s="263"/>
      <c r="G126" s="263"/>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467</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x14ac:dyDescent="0.25">
      <c r="A127" s="3"/>
      <c r="B127" s="4"/>
      <c r="C127" s="254"/>
      <c r="D127" s="6"/>
      <c r="E127" s="3"/>
      <c r="F127" s="3"/>
      <c r="G127" s="3"/>
      <c r="H127" s="3"/>
      <c r="I127" s="3"/>
      <c r="J127" s="3"/>
      <c r="K127" s="3"/>
      <c r="L127" s="3"/>
      <c r="M127" s="3"/>
      <c r="N127" s="3"/>
      <c r="O127" s="3"/>
      <c r="P127" s="3"/>
      <c r="Q127" s="3"/>
      <c r="R127" s="3"/>
      <c r="S127" s="3"/>
      <c r="T127" s="3"/>
      <c r="U127" s="3"/>
      <c r="V127" s="3"/>
      <c r="W127" s="3"/>
      <c r="X127" s="3"/>
      <c r="Y127" s="3"/>
      <c r="AE127">
        <v>12</v>
      </c>
      <c r="AF127">
        <v>21</v>
      </c>
      <c r="AG127" t="s">
        <v>273</v>
      </c>
    </row>
    <row r="128" spans="1:60" x14ac:dyDescent="0.25">
      <c r="A128" s="213"/>
      <c r="B128" s="214" t="s">
        <v>29</v>
      </c>
      <c r="C128" s="255"/>
      <c r="D128" s="215"/>
      <c r="E128" s="216"/>
      <c r="F128" s="216"/>
      <c r="G128" s="231">
        <f>G8+G64+G70+G78+G92+G124</f>
        <v>0</v>
      </c>
      <c r="H128" s="3"/>
      <c r="I128" s="3"/>
      <c r="J128" s="3"/>
      <c r="K128" s="3"/>
      <c r="L128" s="3"/>
      <c r="M128" s="3"/>
      <c r="N128" s="3"/>
      <c r="O128" s="3"/>
      <c r="P128" s="3"/>
      <c r="Q128" s="3"/>
      <c r="R128" s="3"/>
      <c r="S128" s="3"/>
      <c r="T128" s="3"/>
      <c r="U128" s="3"/>
      <c r="V128" s="3"/>
      <c r="W128" s="3"/>
      <c r="X128" s="3"/>
      <c r="Y128" s="3"/>
      <c r="AE128">
        <f>SUMIF(L7:L126,AE127,G7:G126)</f>
        <v>0</v>
      </c>
      <c r="AF128">
        <f>SUMIF(L7:L126,AF127,G7:G126)</f>
        <v>0</v>
      </c>
      <c r="AG128" t="s">
        <v>379</v>
      </c>
    </row>
    <row r="129" spans="3:33" x14ac:dyDescent="0.25">
      <c r="C129" s="256"/>
      <c r="D129" s="10"/>
      <c r="AG129" t="s">
        <v>386</v>
      </c>
    </row>
    <row r="130" spans="3:33" x14ac:dyDescent="0.25">
      <c r="D130" s="10"/>
    </row>
    <row r="131" spans="3:33" x14ac:dyDescent="0.25">
      <c r="D131" s="10"/>
    </row>
    <row r="132" spans="3:33" x14ac:dyDescent="0.25">
      <c r="D132" s="10"/>
    </row>
    <row r="133" spans="3:33" x14ac:dyDescent="0.25">
      <c r="D133" s="10"/>
    </row>
    <row r="134" spans="3:33" x14ac:dyDescent="0.25">
      <c r="D134" s="10"/>
    </row>
    <row r="135" spans="3:33" x14ac:dyDescent="0.25">
      <c r="D135" s="10"/>
    </row>
    <row r="136" spans="3:33" x14ac:dyDescent="0.25">
      <c r="D136" s="10"/>
    </row>
    <row r="137" spans="3:33" x14ac:dyDescent="0.25">
      <c r="D137" s="10"/>
    </row>
    <row r="138" spans="3:33" x14ac:dyDescent="0.25">
      <c r="D138" s="10"/>
    </row>
    <row r="139" spans="3:33" x14ac:dyDescent="0.25">
      <c r="D139" s="10"/>
    </row>
    <row r="140" spans="3:33" x14ac:dyDescent="0.25">
      <c r="D140" s="10"/>
    </row>
    <row r="141" spans="3:33" x14ac:dyDescent="0.25">
      <c r="D141" s="10"/>
    </row>
    <row r="142" spans="3:33" x14ac:dyDescent="0.25">
      <c r="D142" s="10"/>
    </row>
    <row r="143" spans="3:33" x14ac:dyDescent="0.25">
      <c r="D143" s="10"/>
    </row>
    <row r="144" spans="3:33"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vwbFcCZ6lkGEZ2Tcw0tVUSE0v7GCP8FyMGFCtmWPyB6pdcw8djBKTCAGsFXy6W6G9WtDQkh9JtSAgT/b4fAyw==" saltValue="seb/qT43XzMFiv12YFJi9A==" spinCount="100000" sheet="1" formatRows="0"/>
  <mergeCells count="24">
    <mergeCell ref="C90:G90"/>
    <mergeCell ref="C107:G107"/>
    <mergeCell ref="C110:G110"/>
    <mergeCell ref="C113:G113"/>
    <mergeCell ref="C116:G116"/>
    <mergeCell ref="C126:G126"/>
    <mergeCell ref="C35:G35"/>
    <mergeCell ref="C42:G42"/>
    <mergeCell ref="C43:G43"/>
    <mergeCell ref="C50:G50"/>
    <mergeCell ref="C72:G72"/>
    <mergeCell ref="C75:G75"/>
    <mergeCell ref="C15:G15"/>
    <mergeCell ref="C19:G19"/>
    <mergeCell ref="C21:G21"/>
    <mergeCell ref="C26:G26"/>
    <mergeCell ref="C28:G28"/>
    <mergeCell ref="C30:G3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513E-9404-4750-97DD-C43AD31480E1}">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78</v>
      </c>
      <c r="C4" s="202" t="s">
        <v>79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SUMIF(AG9:AG39,"&lt;&gt;NOR",G9:G39)</f>
        <v>0</v>
      </c>
      <c r="H8" s="229"/>
      <c r="I8" s="229">
        <f>SUM(I9:I39)</f>
        <v>0</v>
      </c>
      <c r="J8" s="229"/>
      <c r="K8" s="229">
        <f>SUM(K9:K39)</f>
        <v>0</v>
      </c>
      <c r="L8" s="229"/>
      <c r="M8" s="229">
        <f>SUM(M9:M39)</f>
        <v>0</v>
      </c>
      <c r="N8" s="228"/>
      <c r="O8" s="228">
        <f>SUM(O9:O39)</f>
        <v>4.97</v>
      </c>
      <c r="P8" s="228"/>
      <c r="Q8" s="228">
        <f>SUM(Q9:Q39)</f>
        <v>0</v>
      </c>
      <c r="R8" s="229"/>
      <c r="S8" s="229"/>
      <c r="T8" s="230"/>
      <c r="U8" s="224"/>
      <c r="V8" s="224">
        <f>SUM(V9:V39)</f>
        <v>5.7299999999999995</v>
      </c>
      <c r="W8" s="224"/>
      <c r="X8" s="224"/>
      <c r="Y8" s="224"/>
      <c r="AG8" t="s">
        <v>288</v>
      </c>
    </row>
    <row r="9" spans="1:60" outlineLevel="1" x14ac:dyDescent="0.25">
      <c r="A9" s="232">
        <v>1</v>
      </c>
      <c r="B9" s="233" t="s">
        <v>1928</v>
      </c>
      <c r="C9" s="250" t="s">
        <v>1929</v>
      </c>
      <c r="D9" s="234" t="s">
        <v>452</v>
      </c>
      <c r="E9" s="235">
        <v>2.754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1.01</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2518</v>
      </c>
      <c r="D11" s="257"/>
      <c r="E11" s="258">
        <v>2.75</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2.754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0.23</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1" x14ac:dyDescent="0.25">
      <c r="A14" s="232">
        <v>3</v>
      </c>
      <c r="B14" s="233" t="s">
        <v>1948</v>
      </c>
      <c r="C14" s="250" t="s">
        <v>1949</v>
      </c>
      <c r="D14" s="234" t="s">
        <v>407</v>
      </c>
      <c r="E14" s="235">
        <v>6.48</v>
      </c>
      <c r="F14" s="236"/>
      <c r="G14" s="237">
        <f>ROUND(E14*F14,2)</f>
        <v>0</v>
      </c>
      <c r="H14" s="236"/>
      <c r="I14" s="237">
        <f>ROUND(E14*H14,2)</f>
        <v>0</v>
      </c>
      <c r="J14" s="236"/>
      <c r="K14" s="237">
        <f>ROUND(E14*J14,2)</f>
        <v>0</v>
      </c>
      <c r="L14" s="237">
        <v>12</v>
      </c>
      <c r="M14" s="237">
        <f>G14*(1+L14/100)</f>
        <v>0</v>
      </c>
      <c r="N14" s="235">
        <v>9.8999999999999999E-4</v>
      </c>
      <c r="O14" s="235">
        <f>ROUND(E14*N14,2)</f>
        <v>0.01</v>
      </c>
      <c r="P14" s="235">
        <v>0</v>
      </c>
      <c r="Q14" s="235">
        <f>ROUND(E14*P14,2)</f>
        <v>0</v>
      </c>
      <c r="R14" s="237" t="s">
        <v>1681</v>
      </c>
      <c r="S14" s="237" t="s">
        <v>292</v>
      </c>
      <c r="T14" s="238" t="s">
        <v>439</v>
      </c>
      <c r="U14" s="220">
        <v>0.23599999999999999</v>
      </c>
      <c r="V14" s="220">
        <f>ROUND(E14*U14,2)</f>
        <v>1.53</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6" t="s">
        <v>1950</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467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65" t="s">
        <v>2519</v>
      </c>
      <c r="D16" s="257"/>
      <c r="E16" s="258">
        <v>6.48</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4</v>
      </c>
      <c r="B17" s="233" t="s">
        <v>1952</v>
      </c>
      <c r="C17" s="250" t="s">
        <v>1953</v>
      </c>
      <c r="D17" s="234" t="s">
        <v>407</v>
      </c>
      <c r="E17" s="235">
        <v>6.48</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t="s">
        <v>1681</v>
      </c>
      <c r="S17" s="237" t="s">
        <v>292</v>
      </c>
      <c r="T17" s="238" t="s">
        <v>439</v>
      </c>
      <c r="U17" s="220">
        <v>7.0000000000000007E-2</v>
      </c>
      <c r="V17" s="220">
        <f>ROUND(E17*U17,2)</f>
        <v>0.45</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6" t="s">
        <v>1954</v>
      </c>
      <c r="D18" s="263"/>
      <c r="E18" s="263"/>
      <c r="F18" s="263"/>
      <c r="G18" s="263"/>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467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5</v>
      </c>
      <c r="B19" s="233" t="s">
        <v>1955</v>
      </c>
      <c r="C19" s="250" t="s">
        <v>1956</v>
      </c>
      <c r="D19" s="234" t="s">
        <v>452</v>
      </c>
      <c r="E19" s="235">
        <v>2.754</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t="s">
        <v>1681</v>
      </c>
      <c r="S19" s="237" t="s">
        <v>292</v>
      </c>
      <c r="T19" s="238" t="s">
        <v>439</v>
      </c>
      <c r="U19" s="220">
        <v>0.34499999999999997</v>
      </c>
      <c r="V19" s="220">
        <f>ROUND(E19*U19,2)</f>
        <v>0.95</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6" t="s">
        <v>1957</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467</v>
      </c>
      <c r="AH20" s="210"/>
      <c r="AI20" s="210"/>
      <c r="AJ20" s="210"/>
      <c r="AK20" s="210"/>
      <c r="AL20" s="210"/>
      <c r="AM20" s="210"/>
      <c r="AN20" s="210"/>
      <c r="AO20" s="210"/>
      <c r="AP20" s="210"/>
      <c r="AQ20" s="210"/>
      <c r="AR20" s="210"/>
      <c r="AS20" s="210"/>
      <c r="AT20" s="210"/>
      <c r="AU20" s="210"/>
      <c r="AV20" s="210"/>
      <c r="AW20" s="210"/>
      <c r="AX20" s="210"/>
      <c r="AY20" s="210"/>
      <c r="AZ20" s="210"/>
      <c r="BA20" s="240" t="str">
        <f>C20</f>
        <v>bez naložení do dopravní nádoby, ale s vyprázdněním dopravní nádoby na hromadu nebo na dopravní prostředek,</v>
      </c>
      <c r="BB20" s="210"/>
      <c r="BC20" s="210"/>
      <c r="BD20" s="210"/>
      <c r="BE20" s="210"/>
      <c r="BF20" s="210"/>
      <c r="BG20" s="210"/>
      <c r="BH20" s="210"/>
    </row>
    <row r="21" spans="1:60" outlineLevel="1" x14ac:dyDescent="0.25">
      <c r="A21" s="232">
        <v>6</v>
      </c>
      <c r="B21" s="233" t="s">
        <v>1693</v>
      </c>
      <c r="C21" s="250" t="s">
        <v>1694</v>
      </c>
      <c r="D21" s="234" t="s">
        <v>452</v>
      </c>
      <c r="E21" s="235">
        <v>2.754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t="s">
        <v>1681</v>
      </c>
      <c r="S21" s="237" t="s">
        <v>292</v>
      </c>
      <c r="T21" s="238" t="s">
        <v>439</v>
      </c>
      <c r="U21" s="220">
        <v>1.0999999999999999E-2</v>
      </c>
      <c r="V21" s="220">
        <f>ROUND(E21*U21,2)</f>
        <v>0.03</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66" t="s">
        <v>1691</v>
      </c>
      <c r="D22" s="263"/>
      <c r="E22" s="263"/>
      <c r="F22" s="263"/>
      <c r="G22" s="263"/>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467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5">
      <c r="A23" s="217"/>
      <c r="B23" s="218"/>
      <c r="C23" s="265" t="s">
        <v>2520</v>
      </c>
      <c r="D23" s="257"/>
      <c r="E23" s="258">
        <v>2.75</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0.399999999999999" outlineLevel="1" x14ac:dyDescent="0.25">
      <c r="A24" s="232">
        <v>7</v>
      </c>
      <c r="B24" s="233" t="s">
        <v>1696</v>
      </c>
      <c r="C24" s="250" t="s">
        <v>1697</v>
      </c>
      <c r="D24" s="234" t="s">
        <v>452</v>
      </c>
      <c r="E24" s="235">
        <v>27.54</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t="s">
        <v>1681</v>
      </c>
      <c r="S24" s="237" t="s">
        <v>292</v>
      </c>
      <c r="T24" s="238" t="s">
        <v>439</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6" t="s">
        <v>1691</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5" t="s">
        <v>2521</v>
      </c>
      <c r="D26" s="257"/>
      <c r="E26" s="258">
        <v>27.54</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0.399999999999999" outlineLevel="1" x14ac:dyDescent="0.25">
      <c r="A27" s="232">
        <v>8</v>
      </c>
      <c r="B27" s="233" t="s">
        <v>1699</v>
      </c>
      <c r="C27" s="250" t="s">
        <v>1700</v>
      </c>
      <c r="D27" s="234" t="s">
        <v>452</v>
      </c>
      <c r="E27" s="235">
        <v>2.754</v>
      </c>
      <c r="F27" s="236"/>
      <c r="G27" s="237">
        <f>ROUND(E27*F27,2)</f>
        <v>0</v>
      </c>
      <c r="H27" s="236"/>
      <c r="I27" s="237">
        <f>ROUND(E27*H27,2)</f>
        <v>0</v>
      </c>
      <c r="J27" s="236"/>
      <c r="K27" s="237">
        <f>ROUND(E27*J27,2)</f>
        <v>0</v>
      </c>
      <c r="L27" s="237">
        <v>12</v>
      </c>
      <c r="M27" s="237">
        <f>G27*(1+L27/100)</f>
        <v>0</v>
      </c>
      <c r="N27" s="235">
        <v>0</v>
      </c>
      <c r="O27" s="235">
        <f>ROUND(E27*N27,2)</f>
        <v>0</v>
      </c>
      <c r="P27" s="235">
        <v>0</v>
      </c>
      <c r="Q27" s="235">
        <f>ROUND(E27*P27,2)</f>
        <v>0</v>
      </c>
      <c r="R27" s="237" t="s">
        <v>1681</v>
      </c>
      <c r="S27" s="237" t="s">
        <v>292</v>
      </c>
      <c r="T27" s="238" t="s">
        <v>439</v>
      </c>
      <c r="U27" s="220">
        <v>8.9999999999999993E-3</v>
      </c>
      <c r="V27" s="220">
        <f>ROUND(E27*U27,2)</f>
        <v>0.02</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5" t="s">
        <v>2518</v>
      </c>
      <c r="D28" s="257"/>
      <c r="E28" s="258">
        <v>2.75</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32">
        <v>9</v>
      </c>
      <c r="B29" s="233" t="s">
        <v>1703</v>
      </c>
      <c r="C29" s="250" t="s">
        <v>1704</v>
      </c>
      <c r="D29" s="234" t="s">
        <v>452</v>
      </c>
      <c r="E29" s="235">
        <v>2.0655000000000001</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0.20200000000000001</v>
      </c>
      <c r="V29" s="220">
        <f>ROUND(E29*U29,2)</f>
        <v>0.42</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6" t="s">
        <v>1705</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467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52" t="s">
        <v>2447</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5" t="s">
        <v>2522</v>
      </c>
      <c r="D32" s="257"/>
      <c r="E32" s="258">
        <v>2.0699999999999998</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32">
        <v>10</v>
      </c>
      <c r="B33" s="233" t="s">
        <v>1966</v>
      </c>
      <c r="C33" s="250" t="s">
        <v>1967</v>
      </c>
      <c r="D33" s="234" t="s">
        <v>452</v>
      </c>
      <c r="E33" s="235">
        <v>0.6885</v>
      </c>
      <c r="F33" s="236"/>
      <c r="G33" s="237">
        <f>ROUND(E33*F33,2)</f>
        <v>0</v>
      </c>
      <c r="H33" s="236"/>
      <c r="I33" s="237">
        <f>ROUND(E33*H33,2)</f>
        <v>0</v>
      </c>
      <c r="J33" s="236"/>
      <c r="K33" s="237">
        <f>ROUND(E33*J33,2)</f>
        <v>0</v>
      </c>
      <c r="L33" s="237">
        <v>12</v>
      </c>
      <c r="M33" s="237">
        <f>G33*(1+L33/100)</f>
        <v>0</v>
      </c>
      <c r="N33" s="235">
        <v>1.7</v>
      </c>
      <c r="O33" s="235">
        <f>ROUND(E33*N33,2)</f>
        <v>1.17</v>
      </c>
      <c r="P33" s="235">
        <v>0</v>
      </c>
      <c r="Q33" s="235">
        <f>ROUND(E33*P33,2)</f>
        <v>0</v>
      </c>
      <c r="R33" s="237" t="s">
        <v>1681</v>
      </c>
      <c r="S33" s="237" t="s">
        <v>292</v>
      </c>
      <c r="T33" s="238" t="s">
        <v>439</v>
      </c>
      <c r="U33" s="220">
        <v>1.587</v>
      </c>
      <c r="V33" s="220">
        <f>ROUND(E33*U33,2)</f>
        <v>1.0900000000000001</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1" outlineLevel="2" x14ac:dyDescent="0.25">
      <c r="A34" s="217"/>
      <c r="B34" s="218"/>
      <c r="C34" s="266" t="s">
        <v>1968</v>
      </c>
      <c r="D34" s="263"/>
      <c r="E34" s="263"/>
      <c r="F34" s="263"/>
      <c r="G34" s="26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467</v>
      </c>
      <c r="AH34" s="210"/>
      <c r="AI34" s="210"/>
      <c r="AJ34" s="210"/>
      <c r="AK34" s="210"/>
      <c r="AL34" s="210"/>
      <c r="AM34" s="210"/>
      <c r="AN34" s="210"/>
      <c r="AO34" s="210"/>
      <c r="AP34" s="210"/>
      <c r="AQ34" s="210"/>
      <c r="AR34" s="210"/>
      <c r="AS34" s="210"/>
      <c r="AT34" s="210"/>
      <c r="AU34" s="210"/>
      <c r="AV34" s="210"/>
      <c r="AW34" s="210"/>
      <c r="AX34" s="210"/>
      <c r="AY34" s="210"/>
      <c r="AZ34" s="210"/>
      <c r="BA34" s="240" t="str">
        <f>C34</f>
        <v>sypaninou z vhodných hornin tř. 1 - 4 nebo materiálem připraveným podél výkopu ve vzdálenosti do 3 m od jeho kraje, pro jakoukoliv hloubku výkopu a jakoukoliv míru zhutnění,</v>
      </c>
      <c r="BB34" s="210"/>
      <c r="BC34" s="210"/>
      <c r="BD34" s="210"/>
      <c r="BE34" s="210"/>
      <c r="BF34" s="210"/>
      <c r="BG34" s="210"/>
      <c r="BH34" s="210"/>
    </row>
    <row r="35" spans="1:60" outlineLevel="2" x14ac:dyDescent="0.25">
      <c r="A35" s="217"/>
      <c r="B35" s="218"/>
      <c r="C35" s="265" t="s">
        <v>2523</v>
      </c>
      <c r="D35" s="257"/>
      <c r="E35" s="258">
        <v>0.69</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11</v>
      </c>
      <c r="B36" s="233" t="s">
        <v>1712</v>
      </c>
      <c r="C36" s="250" t="s">
        <v>1713</v>
      </c>
      <c r="D36" s="234" t="s">
        <v>465</v>
      </c>
      <c r="E36" s="235">
        <v>5.2325999999999997</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t="s">
        <v>1681</v>
      </c>
      <c r="S36" s="237" t="s">
        <v>292</v>
      </c>
      <c r="T36" s="238" t="s">
        <v>439</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5">
      <c r="A37" s="217"/>
      <c r="B37" s="218"/>
      <c r="C37" s="265" t="s">
        <v>2524</v>
      </c>
      <c r="D37" s="257"/>
      <c r="E37" s="258">
        <v>5.23</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32">
        <v>12</v>
      </c>
      <c r="B38" s="233" t="s">
        <v>1971</v>
      </c>
      <c r="C38" s="250" t="s">
        <v>1972</v>
      </c>
      <c r="D38" s="234" t="s">
        <v>465</v>
      </c>
      <c r="E38" s="235">
        <v>3.7881300000000002</v>
      </c>
      <c r="F38" s="236"/>
      <c r="G38" s="237">
        <f>ROUND(E38*F38,2)</f>
        <v>0</v>
      </c>
      <c r="H38" s="236"/>
      <c r="I38" s="237">
        <f>ROUND(E38*H38,2)</f>
        <v>0</v>
      </c>
      <c r="J38" s="236"/>
      <c r="K38" s="237">
        <f>ROUND(E38*J38,2)</f>
        <v>0</v>
      </c>
      <c r="L38" s="237">
        <v>12</v>
      </c>
      <c r="M38" s="237">
        <f>G38*(1+L38/100)</f>
        <v>0</v>
      </c>
      <c r="N38" s="235">
        <v>1</v>
      </c>
      <c r="O38" s="235">
        <f>ROUND(E38*N38,2)</f>
        <v>3.79</v>
      </c>
      <c r="P38" s="235">
        <v>0</v>
      </c>
      <c r="Q38" s="235">
        <f>ROUND(E38*P38,2)</f>
        <v>0</v>
      </c>
      <c r="R38" s="237" t="s">
        <v>606</v>
      </c>
      <c r="S38" s="237" t="s">
        <v>1446</v>
      </c>
      <c r="T38" s="238" t="s">
        <v>1446</v>
      </c>
      <c r="U38" s="220">
        <v>0</v>
      </c>
      <c r="V38" s="220">
        <f>ROUND(E38*U38,2)</f>
        <v>0</v>
      </c>
      <c r="W38" s="220"/>
      <c r="X38" s="220" t="s">
        <v>607</v>
      </c>
      <c r="Y38" s="220" t="s">
        <v>295</v>
      </c>
      <c r="Z38" s="210"/>
      <c r="AA38" s="210"/>
      <c r="AB38" s="210"/>
      <c r="AC38" s="210"/>
      <c r="AD38" s="210"/>
      <c r="AE38" s="210"/>
      <c r="AF38" s="210"/>
      <c r="AG38" s="210" t="s">
        <v>608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5">
      <c r="A39" s="217"/>
      <c r="B39" s="218"/>
      <c r="C39" s="265" t="s">
        <v>2525</v>
      </c>
      <c r="D39" s="257"/>
      <c r="E39" s="258">
        <v>3.79</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5">
      <c r="A40" s="225" t="s">
        <v>287</v>
      </c>
      <c r="B40" s="226" t="s">
        <v>163</v>
      </c>
      <c r="C40" s="249" t="s">
        <v>164</v>
      </c>
      <c r="D40" s="227"/>
      <c r="E40" s="228"/>
      <c r="F40" s="229"/>
      <c r="G40" s="229">
        <f>SUMIF(AG41:AG43,"&lt;&gt;NOR",G41:G43)</f>
        <v>0</v>
      </c>
      <c r="H40" s="229"/>
      <c r="I40" s="229">
        <f>SUM(I41:I43)</f>
        <v>0</v>
      </c>
      <c r="J40" s="229"/>
      <c r="K40" s="229">
        <f>SUM(K41:K43)</f>
        <v>0</v>
      </c>
      <c r="L40" s="229"/>
      <c r="M40" s="229">
        <f>SUM(M41:M43)</f>
        <v>0</v>
      </c>
      <c r="N40" s="228"/>
      <c r="O40" s="228">
        <f>SUM(O41:O43)</f>
        <v>0.28999999999999998</v>
      </c>
      <c r="P40" s="228"/>
      <c r="Q40" s="228">
        <f>SUM(Q41:Q43)</f>
        <v>0</v>
      </c>
      <c r="R40" s="229"/>
      <c r="S40" s="229"/>
      <c r="T40" s="230"/>
      <c r="U40" s="224"/>
      <c r="V40" s="224">
        <f>SUM(V41:V43)</f>
        <v>0.26</v>
      </c>
      <c r="W40" s="224"/>
      <c r="X40" s="224"/>
      <c r="Y40" s="224"/>
      <c r="AG40" t="s">
        <v>288</v>
      </c>
    </row>
    <row r="41" spans="1:60" outlineLevel="1" x14ac:dyDescent="0.25">
      <c r="A41" s="232">
        <v>13</v>
      </c>
      <c r="B41" s="233" t="s">
        <v>1980</v>
      </c>
      <c r="C41" s="250" t="s">
        <v>1981</v>
      </c>
      <c r="D41" s="234" t="s">
        <v>452</v>
      </c>
      <c r="E41" s="235">
        <v>0.153</v>
      </c>
      <c r="F41" s="236"/>
      <c r="G41" s="237">
        <f>ROUND(E41*F41,2)</f>
        <v>0</v>
      </c>
      <c r="H41" s="236"/>
      <c r="I41" s="237">
        <f>ROUND(E41*H41,2)</f>
        <v>0</v>
      </c>
      <c r="J41" s="236"/>
      <c r="K41" s="237">
        <f>ROUND(E41*J41,2)</f>
        <v>0</v>
      </c>
      <c r="L41" s="237">
        <v>12</v>
      </c>
      <c r="M41" s="237">
        <f>G41*(1+L41/100)</f>
        <v>0</v>
      </c>
      <c r="N41" s="235">
        <v>1.8907700000000001</v>
      </c>
      <c r="O41" s="235">
        <f>ROUND(E41*N41,2)</f>
        <v>0.28999999999999998</v>
      </c>
      <c r="P41" s="235">
        <v>0</v>
      </c>
      <c r="Q41" s="235">
        <f>ROUND(E41*P41,2)</f>
        <v>0</v>
      </c>
      <c r="R41" s="237" t="s">
        <v>1982</v>
      </c>
      <c r="S41" s="237" t="s">
        <v>292</v>
      </c>
      <c r="T41" s="238" t="s">
        <v>439</v>
      </c>
      <c r="U41" s="220">
        <v>1.6950000000000001</v>
      </c>
      <c r="V41" s="220">
        <f>ROUND(E41*U41,2)</f>
        <v>0.26</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6" t="s">
        <v>1983</v>
      </c>
      <c r="D42" s="263"/>
      <c r="E42" s="263"/>
      <c r="F42" s="263"/>
      <c r="G42" s="26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467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65" t="s">
        <v>2526</v>
      </c>
      <c r="D43" s="257"/>
      <c r="E43" s="258">
        <v>0.15</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x14ac:dyDescent="0.25">
      <c r="A44" s="225" t="s">
        <v>287</v>
      </c>
      <c r="B44" s="226" t="s">
        <v>174</v>
      </c>
      <c r="C44" s="249" t="s">
        <v>175</v>
      </c>
      <c r="D44" s="227"/>
      <c r="E44" s="228"/>
      <c r="F44" s="229"/>
      <c r="G44" s="229">
        <f>SUMIF(AG45:AG51,"&lt;&gt;NOR",G45:G51)</f>
        <v>0</v>
      </c>
      <c r="H44" s="229"/>
      <c r="I44" s="229">
        <f>SUM(I45:I51)</f>
        <v>0</v>
      </c>
      <c r="J44" s="229"/>
      <c r="K44" s="229">
        <f>SUM(K45:K51)</f>
        <v>0</v>
      </c>
      <c r="L44" s="229"/>
      <c r="M44" s="229">
        <f>SUM(M45:M51)</f>
        <v>0</v>
      </c>
      <c r="N44" s="228"/>
      <c r="O44" s="228">
        <f>SUM(O45:O51)</f>
        <v>0.01</v>
      </c>
      <c r="P44" s="228"/>
      <c r="Q44" s="228">
        <f>SUM(Q45:Q51)</f>
        <v>0</v>
      </c>
      <c r="R44" s="229"/>
      <c r="S44" s="229"/>
      <c r="T44" s="230"/>
      <c r="U44" s="224"/>
      <c r="V44" s="224">
        <f>SUM(V45:V51)</f>
        <v>0.12</v>
      </c>
      <c r="W44" s="224"/>
      <c r="X44" s="224"/>
      <c r="Y44" s="224"/>
      <c r="AG44" t="s">
        <v>288</v>
      </c>
    </row>
    <row r="45" spans="1:60" ht="20.399999999999999" outlineLevel="1" x14ac:dyDescent="0.25">
      <c r="A45" s="232">
        <v>14</v>
      </c>
      <c r="B45" s="233" t="s">
        <v>2527</v>
      </c>
      <c r="C45" s="250" t="s">
        <v>2475</v>
      </c>
      <c r="D45" s="234" t="s">
        <v>437</v>
      </c>
      <c r="E45" s="235">
        <v>1</v>
      </c>
      <c r="F45" s="236"/>
      <c r="G45" s="237">
        <f>ROUND(E45*F45,2)</f>
        <v>0</v>
      </c>
      <c r="H45" s="236"/>
      <c r="I45" s="237">
        <f>ROUND(E45*H45,2)</f>
        <v>0</v>
      </c>
      <c r="J45" s="236"/>
      <c r="K45" s="237">
        <f>ROUND(E45*J45,2)</f>
        <v>0</v>
      </c>
      <c r="L45" s="237">
        <v>12</v>
      </c>
      <c r="M45" s="237">
        <f>G45*(1+L45/100)</f>
        <v>0</v>
      </c>
      <c r="N45" s="235">
        <v>5.1999999999999998E-3</v>
      </c>
      <c r="O45" s="235">
        <f>ROUND(E45*N45,2)</f>
        <v>0.01</v>
      </c>
      <c r="P45" s="235">
        <v>0</v>
      </c>
      <c r="Q45" s="235">
        <f>ROUND(E45*P45,2)</f>
        <v>0</v>
      </c>
      <c r="R45" s="237" t="s">
        <v>606</v>
      </c>
      <c r="S45" s="237" t="s">
        <v>292</v>
      </c>
      <c r="T45" s="238" t="s">
        <v>439</v>
      </c>
      <c r="U45" s="220">
        <v>0</v>
      </c>
      <c r="V45" s="220">
        <f>ROUND(E45*U45,2)</f>
        <v>0</v>
      </c>
      <c r="W45" s="220"/>
      <c r="X45" s="220" t="s">
        <v>607</v>
      </c>
      <c r="Y45" s="220" t="s">
        <v>295</v>
      </c>
      <c r="Z45" s="210"/>
      <c r="AA45" s="210"/>
      <c r="AB45" s="210"/>
      <c r="AC45" s="210"/>
      <c r="AD45" s="210"/>
      <c r="AE45" s="210"/>
      <c r="AF45" s="210"/>
      <c r="AG45" s="210" t="s">
        <v>608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5" t="s">
        <v>2528</v>
      </c>
      <c r="D46" s="257"/>
      <c r="E46" s="258">
        <v>1</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32">
        <v>15</v>
      </c>
      <c r="B47" s="233" t="s">
        <v>2482</v>
      </c>
      <c r="C47" s="250" t="s">
        <v>2483</v>
      </c>
      <c r="D47" s="234" t="s">
        <v>437</v>
      </c>
      <c r="E47" s="235">
        <v>1</v>
      </c>
      <c r="F47" s="236"/>
      <c r="G47" s="237">
        <f>ROUND(E47*F47,2)</f>
        <v>0</v>
      </c>
      <c r="H47" s="236"/>
      <c r="I47" s="237">
        <f>ROUND(E47*H47,2)</f>
        <v>0</v>
      </c>
      <c r="J47" s="236"/>
      <c r="K47" s="237">
        <f>ROUND(E47*J47,2)</f>
        <v>0</v>
      </c>
      <c r="L47" s="237">
        <v>12</v>
      </c>
      <c r="M47" s="237">
        <f>G47*(1+L47/100)</f>
        <v>0</v>
      </c>
      <c r="N47" s="235">
        <v>3.0000000000000001E-3</v>
      </c>
      <c r="O47" s="235">
        <f>ROUND(E47*N47,2)</f>
        <v>0</v>
      </c>
      <c r="P47" s="235">
        <v>0</v>
      </c>
      <c r="Q47" s="235">
        <f>ROUND(E47*P47,2)</f>
        <v>0</v>
      </c>
      <c r="R47" s="237"/>
      <c r="S47" s="237" t="s">
        <v>325</v>
      </c>
      <c r="T47" s="23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5" t="s">
        <v>2528</v>
      </c>
      <c r="D48" s="257"/>
      <c r="E48" s="258">
        <v>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32">
        <v>16</v>
      </c>
      <c r="B49" s="233" t="s">
        <v>2484</v>
      </c>
      <c r="C49" s="250" t="s">
        <v>2485</v>
      </c>
      <c r="D49" s="234" t="s">
        <v>389</v>
      </c>
      <c r="E49" s="235">
        <v>1.8</v>
      </c>
      <c r="F49" s="236"/>
      <c r="G49" s="237">
        <f>ROUND(E49*F49,2)</f>
        <v>0</v>
      </c>
      <c r="H49" s="236"/>
      <c r="I49" s="237">
        <f>ROUND(E49*H49,2)</f>
        <v>0</v>
      </c>
      <c r="J49" s="236"/>
      <c r="K49" s="237">
        <f>ROUND(E49*J49,2)</f>
        <v>0</v>
      </c>
      <c r="L49" s="237">
        <v>12</v>
      </c>
      <c r="M49" s="237">
        <f>G49*(1+L49/100)</f>
        <v>0</v>
      </c>
      <c r="N49" s="235">
        <v>0</v>
      </c>
      <c r="O49" s="235">
        <f>ROUND(E49*N49,2)</f>
        <v>0</v>
      </c>
      <c r="P49" s="235">
        <v>0</v>
      </c>
      <c r="Q49" s="235">
        <f>ROUND(E49*P49,2)</f>
        <v>0</v>
      </c>
      <c r="R49" s="237" t="s">
        <v>1982</v>
      </c>
      <c r="S49" s="237" t="s">
        <v>292</v>
      </c>
      <c r="T49" s="238" t="s">
        <v>439</v>
      </c>
      <c r="U49" s="220">
        <v>6.6000000000000003E-2</v>
      </c>
      <c r="V49" s="220">
        <f>ROUND(E49*U49,2)</f>
        <v>0.12</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66" t="s">
        <v>2486</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467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5">
      <c r="A51" s="217"/>
      <c r="B51" s="218"/>
      <c r="C51" s="265" t="s">
        <v>2529</v>
      </c>
      <c r="D51" s="257"/>
      <c r="E51" s="258">
        <v>1.8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5">
      <c r="A52" s="225" t="s">
        <v>287</v>
      </c>
      <c r="B52" s="226" t="s">
        <v>188</v>
      </c>
      <c r="C52" s="249" t="s">
        <v>189</v>
      </c>
      <c r="D52" s="227"/>
      <c r="E52" s="228"/>
      <c r="F52" s="229"/>
      <c r="G52" s="229">
        <f>SUMIF(AG53:AG54,"&lt;&gt;NOR",G53:G54)</f>
        <v>0</v>
      </c>
      <c r="H52" s="229"/>
      <c r="I52" s="229">
        <f>SUM(I53:I54)</f>
        <v>0</v>
      </c>
      <c r="J52" s="229"/>
      <c r="K52" s="229">
        <f>SUM(K53:K54)</f>
        <v>0</v>
      </c>
      <c r="L52" s="229"/>
      <c r="M52" s="229">
        <f>SUM(M53:M54)</f>
        <v>0</v>
      </c>
      <c r="N52" s="228"/>
      <c r="O52" s="228">
        <f>SUM(O53:O54)</f>
        <v>0</v>
      </c>
      <c r="P52" s="228"/>
      <c r="Q52" s="228">
        <f>SUM(Q53:Q54)</f>
        <v>0</v>
      </c>
      <c r="R52" s="229"/>
      <c r="S52" s="229"/>
      <c r="T52" s="230"/>
      <c r="U52" s="224"/>
      <c r="V52" s="224">
        <f>SUM(V53:V54)</f>
        <v>1.0900000000000001</v>
      </c>
      <c r="W52" s="224"/>
      <c r="X52" s="224"/>
      <c r="Y52" s="224"/>
      <c r="AG52" t="s">
        <v>288</v>
      </c>
    </row>
    <row r="53" spans="1:60" outlineLevel="1" x14ac:dyDescent="0.25">
      <c r="A53" s="232">
        <v>17</v>
      </c>
      <c r="B53" s="233" t="s">
        <v>2433</v>
      </c>
      <c r="C53" s="250" t="s">
        <v>2434</v>
      </c>
      <c r="D53" s="234" t="s">
        <v>465</v>
      </c>
      <c r="E53" s="235">
        <v>5.14642</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t="s">
        <v>1982</v>
      </c>
      <c r="S53" s="237" t="s">
        <v>292</v>
      </c>
      <c r="T53" s="238" t="s">
        <v>439</v>
      </c>
      <c r="U53" s="220">
        <v>0.21149999999999999</v>
      </c>
      <c r="V53" s="220">
        <f>ROUND(E53*U53,2)</f>
        <v>1.0900000000000001</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5">
      <c r="A54" s="217"/>
      <c r="B54" s="218"/>
      <c r="C54" s="266" t="s">
        <v>2435</v>
      </c>
      <c r="D54" s="263"/>
      <c r="E54" s="263"/>
      <c r="F54" s="263"/>
      <c r="G54" s="263"/>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467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5">
      <c r="A55" s="3"/>
      <c r="B55" s="4"/>
      <c r="C55" s="254"/>
      <c r="D55" s="6"/>
      <c r="E55" s="3"/>
      <c r="F55" s="3"/>
      <c r="G55" s="3"/>
      <c r="H55" s="3"/>
      <c r="I55" s="3"/>
      <c r="J55" s="3"/>
      <c r="K55" s="3"/>
      <c r="L55" s="3"/>
      <c r="M55" s="3"/>
      <c r="N55" s="3"/>
      <c r="O55" s="3"/>
      <c r="P55" s="3"/>
      <c r="Q55" s="3"/>
      <c r="R55" s="3"/>
      <c r="S55" s="3"/>
      <c r="T55" s="3"/>
      <c r="U55" s="3"/>
      <c r="V55" s="3"/>
      <c r="W55" s="3"/>
      <c r="X55" s="3"/>
      <c r="Y55" s="3"/>
      <c r="AE55">
        <v>12</v>
      </c>
      <c r="AF55">
        <v>21</v>
      </c>
      <c r="AG55" t="s">
        <v>273</v>
      </c>
    </row>
    <row r="56" spans="1:60" x14ac:dyDescent="0.25">
      <c r="A56" s="213"/>
      <c r="B56" s="214" t="s">
        <v>29</v>
      </c>
      <c r="C56" s="255"/>
      <c r="D56" s="215"/>
      <c r="E56" s="216"/>
      <c r="F56" s="216"/>
      <c r="G56" s="231">
        <f>G8+G40+G44+G52</f>
        <v>0</v>
      </c>
      <c r="H56" s="3"/>
      <c r="I56" s="3"/>
      <c r="J56" s="3"/>
      <c r="K56" s="3"/>
      <c r="L56" s="3"/>
      <c r="M56" s="3"/>
      <c r="N56" s="3"/>
      <c r="O56" s="3"/>
      <c r="P56" s="3"/>
      <c r="Q56" s="3"/>
      <c r="R56" s="3"/>
      <c r="S56" s="3"/>
      <c r="T56" s="3"/>
      <c r="U56" s="3"/>
      <c r="V56" s="3"/>
      <c r="W56" s="3"/>
      <c r="X56" s="3"/>
      <c r="Y56" s="3"/>
      <c r="AE56">
        <f>SUMIF(L7:L54,AE55,G7:G54)</f>
        <v>0</v>
      </c>
      <c r="AF56">
        <f>SUMIF(L7:L54,AF55,G7:G54)</f>
        <v>0</v>
      </c>
      <c r="AG56" t="s">
        <v>379</v>
      </c>
    </row>
    <row r="57" spans="1:60" x14ac:dyDescent="0.25">
      <c r="C57" s="256"/>
      <c r="D57" s="10"/>
      <c r="AG57" t="s">
        <v>386</v>
      </c>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48XwWRf3PomJoK3UkgPRKdAD4Vq+NApdt3k3UizbPjO6618Ung6dlOwZBdU0we7nTxPMLP1wnGQaJg3bLIQkQ==" saltValue="j3czmypwTCI1GWoWpJKoCA==" spinCount="100000" sheet="1" formatRows="0"/>
  <mergeCells count="17">
    <mergeCell ref="C31:G31"/>
    <mergeCell ref="C34:G34"/>
    <mergeCell ref="C42:G42"/>
    <mergeCell ref="C50:G50"/>
    <mergeCell ref="C54:G54"/>
    <mergeCell ref="C15:G15"/>
    <mergeCell ref="C18:G18"/>
    <mergeCell ref="C20:G20"/>
    <mergeCell ref="C22:G22"/>
    <mergeCell ref="C25:G25"/>
    <mergeCell ref="C30:G3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4B18B-1783-408F-86F9-6FE0A8041851}">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80</v>
      </c>
      <c r="C4" s="202" t="s">
        <v>81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SUMIF(AG9:AG45,"&lt;&gt;NOR",G9:G45)</f>
        <v>0</v>
      </c>
      <c r="H8" s="229"/>
      <c r="I8" s="229">
        <f>SUM(I9:I45)</f>
        <v>0</v>
      </c>
      <c r="J8" s="229"/>
      <c r="K8" s="229">
        <f>SUM(K9:K45)</f>
        <v>0</v>
      </c>
      <c r="L8" s="229"/>
      <c r="M8" s="229">
        <f>SUM(M9:M45)</f>
        <v>0</v>
      </c>
      <c r="N8" s="228"/>
      <c r="O8" s="228">
        <f>SUM(O9:O45)</f>
        <v>43.32</v>
      </c>
      <c r="P8" s="228"/>
      <c r="Q8" s="228">
        <f>SUM(Q9:Q45)</f>
        <v>0</v>
      </c>
      <c r="R8" s="229"/>
      <c r="S8" s="229"/>
      <c r="T8" s="230"/>
      <c r="U8" s="224"/>
      <c r="V8" s="224">
        <f>SUM(V9:V45)</f>
        <v>48.990000000000009</v>
      </c>
      <c r="W8" s="224"/>
      <c r="X8" s="224"/>
      <c r="Y8" s="224"/>
      <c r="AG8" t="s">
        <v>288</v>
      </c>
    </row>
    <row r="9" spans="1:60" outlineLevel="1" x14ac:dyDescent="0.25">
      <c r="A9" s="232">
        <v>1</v>
      </c>
      <c r="B9" s="233" t="s">
        <v>2530</v>
      </c>
      <c r="C9" s="250" t="s">
        <v>2531</v>
      </c>
      <c r="D9" s="234" t="s">
        <v>452</v>
      </c>
      <c r="E9" s="235">
        <v>26.404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0.2</v>
      </c>
      <c r="V9" s="220">
        <f>ROUND(E9*U9,2)</f>
        <v>5.28</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2532</v>
      </c>
      <c r="D11" s="257"/>
      <c r="E11" s="258">
        <v>26.4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26.404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2.2200000000000002</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2" x14ac:dyDescent="0.25">
      <c r="A14" s="217"/>
      <c r="B14" s="218"/>
      <c r="C14" s="252" t="s">
        <v>2533</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32">
        <v>3</v>
      </c>
      <c r="B15" s="233" t="s">
        <v>1948</v>
      </c>
      <c r="C15" s="250" t="s">
        <v>1949</v>
      </c>
      <c r="D15" s="234" t="s">
        <v>407</v>
      </c>
      <c r="E15" s="235">
        <v>66.010000000000005</v>
      </c>
      <c r="F15" s="236"/>
      <c r="G15" s="237">
        <f>ROUND(E15*F15,2)</f>
        <v>0</v>
      </c>
      <c r="H15" s="236"/>
      <c r="I15" s="237">
        <f>ROUND(E15*H15,2)</f>
        <v>0</v>
      </c>
      <c r="J15" s="236"/>
      <c r="K15" s="237">
        <f>ROUND(E15*J15,2)</f>
        <v>0</v>
      </c>
      <c r="L15" s="237">
        <v>12</v>
      </c>
      <c r="M15" s="237">
        <f>G15*(1+L15/100)</f>
        <v>0</v>
      </c>
      <c r="N15" s="235">
        <v>9.8999999999999999E-4</v>
      </c>
      <c r="O15" s="235">
        <f>ROUND(E15*N15,2)</f>
        <v>7.0000000000000007E-2</v>
      </c>
      <c r="P15" s="235">
        <v>0</v>
      </c>
      <c r="Q15" s="235">
        <f>ROUND(E15*P15,2)</f>
        <v>0</v>
      </c>
      <c r="R15" s="237" t="s">
        <v>1681</v>
      </c>
      <c r="S15" s="237" t="s">
        <v>292</v>
      </c>
      <c r="T15" s="238" t="s">
        <v>439</v>
      </c>
      <c r="U15" s="220">
        <v>0.23599999999999999</v>
      </c>
      <c r="V15" s="220">
        <f>ROUND(E15*U15,2)</f>
        <v>15.58</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66" t="s">
        <v>1950</v>
      </c>
      <c r="D16" s="263"/>
      <c r="E16" s="263"/>
      <c r="F16" s="263"/>
      <c r="G16" s="263"/>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467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5" t="s">
        <v>2534</v>
      </c>
      <c r="D17" s="257"/>
      <c r="E17" s="258">
        <v>66.010000000000005</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4</v>
      </c>
      <c r="B18" s="233" t="s">
        <v>1952</v>
      </c>
      <c r="C18" s="250" t="s">
        <v>1953</v>
      </c>
      <c r="D18" s="234" t="s">
        <v>407</v>
      </c>
      <c r="E18" s="235">
        <v>66.010000000000005</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t="s">
        <v>1681</v>
      </c>
      <c r="S18" s="237" t="s">
        <v>292</v>
      </c>
      <c r="T18" s="238" t="s">
        <v>439</v>
      </c>
      <c r="U18" s="220">
        <v>7.0000000000000007E-2</v>
      </c>
      <c r="V18" s="220">
        <f>ROUND(E18*U18,2)</f>
        <v>4.62</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66" t="s">
        <v>1954</v>
      </c>
      <c r="D19" s="263"/>
      <c r="E19" s="263"/>
      <c r="F19" s="263"/>
      <c r="G19" s="263"/>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467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32">
        <v>5</v>
      </c>
      <c r="B20" s="233" t="s">
        <v>1955</v>
      </c>
      <c r="C20" s="250" t="s">
        <v>1956</v>
      </c>
      <c r="D20" s="234" t="s">
        <v>452</v>
      </c>
      <c r="E20" s="235">
        <v>26.404</v>
      </c>
      <c r="F20" s="236"/>
      <c r="G20" s="237">
        <f>ROUND(E20*F20,2)</f>
        <v>0</v>
      </c>
      <c r="H20" s="236"/>
      <c r="I20" s="237">
        <f>ROUND(E20*H20,2)</f>
        <v>0</v>
      </c>
      <c r="J20" s="236"/>
      <c r="K20" s="237">
        <f>ROUND(E20*J20,2)</f>
        <v>0</v>
      </c>
      <c r="L20" s="237">
        <v>12</v>
      </c>
      <c r="M20" s="237">
        <f>G20*(1+L20/100)</f>
        <v>0</v>
      </c>
      <c r="N20" s="235">
        <v>0</v>
      </c>
      <c r="O20" s="235">
        <f>ROUND(E20*N20,2)</f>
        <v>0</v>
      </c>
      <c r="P20" s="235">
        <v>0</v>
      </c>
      <c r="Q20" s="235">
        <f>ROUND(E20*P20,2)</f>
        <v>0</v>
      </c>
      <c r="R20" s="237" t="s">
        <v>1681</v>
      </c>
      <c r="S20" s="237" t="s">
        <v>292</v>
      </c>
      <c r="T20" s="238" t="s">
        <v>439</v>
      </c>
      <c r="U20" s="220">
        <v>0.34499999999999997</v>
      </c>
      <c r="V20" s="220">
        <f>ROUND(E20*U20,2)</f>
        <v>9.11</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6" t="s">
        <v>1957</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467</v>
      </c>
      <c r="AH21" s="210"/>
      <c r="AI21" s="210"/>
      <c r="AJ21" s="210"/>
      <c r="AK21" s="210"/>
      <c r="AL21" s="210"/>
      <c r="AM21" s="210"/>
      <c r="AN21" s="210"/>
      <c r="AO21" s="210"/>
      <c r="AP21" s="210"/>
      <c r="AQ21" s="210"/>
      <c r="AR21" s="210"/>
      <c r="AS21" s="210"/>
      <c r="AT21" s="210"/>
      <c r="AU21" s="210"/>
      <c r="AV21" s="210"/>
      <c r="AW21" s="210"/>
      <c r="AX21" s="210"/>
      <c r="AY21" s="210"/>
      <c r="AZ21" s="210"/>
      <c r="BA21" s="240" t="str">
        <f>C21</f>
        <v>bez naložení do dopravní nádoby, ale s vyprázdněním dopravní nádoby na hromadu nebo na dopravní prostředek,</v>
      </c>
      <c r="BB21" s="210"/>
      <c r="BC21" s="210"/>
      <c r="BD21" s="210"/>
      <c r="BE21" s="210"/>
      <c r="BF21" s="210"/>
      <c r="BG21" s="210"/>
      <c r="BH21" s="210"/>
    </row>
    <row r="22" spans="1:60" outlineLevel="2" x14ac:dyDescent="0.25">
      <c r="A22" s="217"/>
      <c r="B22" s="218"/>
      <c r="C22" s="265" t="s">
        <v>2532</v>
      </c>
      <c r="D22" s="257"/>
      <c r="E22" s="258">
        <v>26.4</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395</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32">
        <v>6</v>
      </c>
      <c r="B23" s="233" t="s">
        <v>1693</v>
      </c>
      <c r="C23" s="250" t="s">
        <v>1694</v>
      </c>
      <c r="D23" s="234" t="s">
        <v>452</v>
      </c>
      <c r="E23" s="235">
        <v>26.404</v>
      </c>
      <c r="F23" s="236"/>
      <c r="G23" s="237">
        <f>ROUND(E23*F23,2)</f>
        <v>0</v>
      </c>
      <c r="H23" s="236"/>
      <c r="I23" s="237">
        <f>ROUND(E23*H23,2)</f>
        <v>0</v>
      </c>
      <c r="J23" s="236"/>
      <c r="K23" s="237">
        <f>ROUND(E23*J23,2)</f>
        <v>0</v>
      </c>
      <c r="L23" s="237">
        <v>12</v>
      </c>
      <c r="M23" s="237">
        <f>G23*(1+L23/100)</f>
        <v>0</v>
      </c>
      <c r="N23" s="235">
        <v>0</v>
      </c>
      <c r="O23" s="235">
        <f>ROUND(E23*N23,2)</f>
        <v>0</v>
      </c>
      <c r="P23" s="235">
        <v>0</v>
      </c>
      <c r="Q23" s="235">
        <f>ROUND(E23*P23,2)</f>
        <v>0</v>
      </c>
      <c r="R23" s="237" t="s">
        <v>1681</v>
      </c>
      <c r="S23" s="237" t="s">
        <v>292</v>
      </c>
      <c r="T23" s="238" t="s">
        <v>439</v>
      </c>
      <c r="U23" s="220">
        <v>1.0999999999999999E-2</v>
      </c>
      <c r="V23" s="220">
        <f>ROUND(E23*U23,2)</f>
        <v>0.28999999999999998</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66" t="s">
        <v>1691</v>
      </c>
      <c r="D24" s="263"/>
      <c r="E24" s="263"/>
      <c r="F24" s="263"/>
      <c r="G24" s="263"/>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467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2532</v>
      </c>
      <c r="D25" s="257"/>
      <c r="E25" s="258">
        <v>26.4</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0.399999999999999" outlineLevel="1" x14ac:dyDescent="0.25">
      <c r="A26" s="232">
        <v>7</v>
      </c>
      <c r="B26" s="233" t="s">
        <v>1696</v>
      </c>
      <c r="C26" s="250" t="s">
        <v>1697</v>
      </c>
      <c r="D26" s="234" t="s">
        <v>452</v>
      </c>
      <c r="E26" s="235">
        <v>264.04000000000002</v>
      </c>
      <c r="F26" s="236"/>
      <c r="G26" s="237">
        <f>ROUND(E26*F26,2)</f>
        <v>0</v>
      </c>
      <c r="H26" s="236"/>
      <c r="I26" s="237">
        <f>ROUND(E26*H26,2)</f>
        <v>0</v>
      </c>
      <c r="J26" s="236"/>
      <c r="K26" s="237">
        <f>ROUND(E26*J26,2)</f>
        <v>0</v>
      </c>
      <c r="L26" s="237">
        <v>12</v>
      </c>
      <c r="M26" s="237">
        <f>G26*(1+L26/100)</f>
        <v>0</v>
      </c>
      <c r="N26" s="235">
        <v>0</v>
      </c>
      <c r="O26" s="235">
        <f>ROUND(E26*N26,2)</f>
        <v>0</v>
      </c>
      <c r="P26" s="235">
        <v>0</v>
      </c>
      <c r="Q26" s="235">
        <f>ROUND(E26*P26,2)</f>
        <v>0</v>
      </c>
      <c r="R26" s="237" t="s">
        <v>1681</v>
      </c>
      <c r="S26" s="237" t="s">
        <v>292</v>
      </c>
      <c r="T26" s="238" t="s">
        <v>439</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66" t="s">
        <v>1691</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467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5" t="s">
        <v>2535</v>
      </c>
      <c r="D28" s="257"/>
      <c r="E28" s="258">
        <v>264.04000000000002</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0.399999999999999" outlineLevel="1" x14ac:dyDescent="0.25">
      <c r="A29" s="232">
        <v>8</v>
      </c>
      <c r="B29" s="233" t="s">
        <v>1699</v>
      </c>
      <c r="C29" s="250" t="s">
        <v>1700</v>
      </c>
      <c r="D29" s="234" t="s">
        <v>452</v>
      </c>
      <c r="E29" s="235">
        <v>26.404</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8.9999999999999993E-3</v>
      </c>
      <c r="V29" s="220">
        <f>ROUND(E29*U29,2)</f>
        <v>0.24</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5" t="s">
        <v>2532</v>
      </c>
      <c r="D30" s="257"/>
      <c r="E30" s="258">
        <v>26.4</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395</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32">
        <v>9</v>
      </c>
      <c r="B31" s="233" t="s">
        <v>1703</v>
      </c>
      <c r="C31" s="250" t="s">
        <v>1704</v>
      </c>
      <c r="D31" s="234" t="s">
        <v>452</v>
      </c>
      <c r="E31" s="235">
        <v>19.024000000000001</v>
      </c>
      <c r="F31" s="236"/>
      <c r="G31" s="237">
        <f>ROUND(E31*F31,2)</f>
        <v>0</v>
      </c>
      <c r="H31" s="236"/>
      <c r="I31" s="237">
        <f>ROUND(E31*H31,2)</f>
        <v>0</v>
      </c>
      <c r="J31" s="236"/>
      <c r="K31" s="237">
        <f>ROUND(E31*J31,2)</f>
        <v>0</v>
      </c>
      <c r="L31" s="237">
        <v>12</v>
      </c>
      <c r="M31" s="237">
        <f>G31*(1+L31/100)</f>
        <v>0</v>
      </c>
      <c r="N31" s="235">
        <v>0</v>
      </c>
      <c r="O31" s="235">
        <f>ROUND(E31*N31,2)</f>
        <v>0</v>
      </c>
      <c r="P31" s="235">
        <v>0</v>
      </c>
      <c r="Q31" s="235">
        <f>ROUND(E31*P31,2)</f>
        <v>0</v>
      </c>
      <c r="R31" s="237" t="s">
        <v>1681</v>
      </c>
      <c r="S31" s="237" t="s">
        <v>292</v>
      </c>
      <c r="T31" s="238" t="s">
        <v>439</v>
      </c>
      <c r="U31" s="220">
        <v>0.20200000000000001</v>
      </c>
      <c r="V31" s="220">
        <f>ROUND(E31*U31,2)</f>
        <v>3.84</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6" t="s">
        <v>1705</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467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2536</v>
      </c>
      <c r="D33" s="257"/>
      <c r="E33" s="258">
        <v>19.02</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32">
        <v>10</v>
      </c>
      <c r="B34" s="233" t="s">
        <v>1966</v>
      </c>
      <c r="C34" s="250" t="s">
        <v>1967</v>
      </c>
      <c r="D34" s="234" t="s">
        <v>452</v>
      </c>
      <c r="E34" s="235">
        <v>4.92</v>
      </c>
      <c r="F34" s="236"/>
      <c r="G34" s="237">
        <f>ROUND(E34*F34,2)</f>
        <v>0</v>
      </c>
      <c r="H34" s="236"/>
      <c r="I34" s="237">
        <f>ROUND(E34*H34,2)</f>
        <v>0</v>
      </c>
      <c r="J34" s="236"/>
      <c r="K34" s="237">
        <f>ROUND(E34*J34,2)</f>
        <v>0</v>
      </c>
      <c r="L34" s="237">
        <v>12</v>
      </c>
      <c r="M34" s="237">
        <f>G34*(1+L34/100)</f>
        <v>0</v>
      </c>
      <c r="N34" s="235">
        <v>1.7</v>
      </c>
      <c r="O34" s="235">
        <f>ROUND(E34*N34,2)</f>
        <v>8.36</v>
      </c>
      <c r="P34" s="235">
        <v>0</v>
      </c>
      <c r="Q34" s="235">
        <f>ROUND(E34*P34,2)</f>
        <v>0</v>
      </c>
      <c r="R34" s="237" t="s">
        <v>1681</v>
      </c>
      <c r="S34" s="237" t="s">
        <v>292</v>
      </c>
      <c r="T34" s="238" t="s">
        <v>439</v>
      </c>
      <c r="U34" s="220">
        <v>1.587</v>
      </c>
      <c r="V34" s="220">
        <f>ROUND(E34*U34,2)</f>
        <v>7.81</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1" outlineLevel="2" x14ac:dyDescent="0.25">
      <c r="A35" s="217"/>
      <c r="B35" s="218"/>
      <c r="C35" s="266" t="s">
        <v>1968</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40" t="str">
        <f>C35</f>
        <v>sypaninou z vhodných hornin tř. 1 - 4 nebo materiálem připraveným podél výkopu ve vzdálenosti do 3 m od jeho kraje, pro jakoukoliv hloubku výkopu a jakoukoliv míru zhutnění,</v>
      </c>
      <c r="BB35" s="210"/>
      <c r="BC35" s="210"/>
      <c r="BD35" s="210"/>
      <c r="BE35" s="210"/>
      <c r="BF35" s="210"/>
      <c r="BG35" s="210"/>
      <c r="BH35" s="210"/>
    </row>
    <row r="36" spans="1:60" outlineLevel="2" x14ac:dyDescent="0.25">
      <c r="A36" s="217"/>
      <c r="B36" s="218"/>
      <c r="C36" s="252" t="s">
        <v>2533</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2537</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52" t="s">
        <v>2538</v>
      </c>
      <c r="D38" s="241"/>
      <c r="E38" s="241"/>
      <c r="F38" s="241"/>
      <c r="G38" s="241"/>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52" t="s">
        <v>2539</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52" t="s">
        <v>2540</v>
      </c>
      <c r="D40" s="241"/>
      <c r="E40" s="241"/>
      <c r="F40" s="241"/>
      <c r="G40" s="241"/>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5">
      <c r="A41" s="217"/>
      <c r="B41" s="218"/>
      <c r="C41" s="265" t="s">
        <v>2541</v>
      </c>
      <c r="D41" s="257"/>
      <c r="E41" s="258">
        <v>4.92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32">
        <v>11</v>
      </c>
      <c r="B42" s="233" t="s">
        <v>1712</v>
      </c>
      <c r="C42" s="250" t="s">
        <v>1713</v>
      </c>
      <c r="D42" s="234" t="s">
        <v>465</v>
      </c>
      <c r="E42" s="235">
        <v>50.1676</v>
      </c>
      <c r="F42" s="236"/>
      <c r="G42" s="237">
        <f>ROUND(E42*F42,2)</f>
        <v>0</v>
      </c>
      <c r="H42" s="236"/>
      <c r="I42" s="237">
        <f>ROUND(E42*H42,2)</f>
        <v>0</v>
      </c>
      <c r="J42" s="236"/>
      <c r="K42" s="237">
        <f>ROUND(E42*J42,2)</f>
        <v>0</v>
      </c>
      <c r="L42" s="237">
        <v>12</v>
      </c>
      <c r="M42" s="237">
        <f>G42*(1+L42/100)</f>
        <v>0</v>
      </c>
      <c r="N42" s="235">
        <v>0</v>
      </c>
      <c r="O42" s="235">
        <f>ROUND(E42*N42,2)</f>
        <v>0</v>
      </c>
      <c r="P42" s="235">
        <v>0</v>
      </c>
      <c r="Q42" s="235">
        <f>ROUND(E42*P42,2)</f>
        <v>0</v>
      </c>
      <c r="R42" s="237" t="s">
        <v>1681</v>
      </c>
      <c r="S42" s="237" t="s">
        <v>292</v>
      </c>
      <c r="T42" s="238" t="s">
        <v>439</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65" t="s">
        <v>2542</v>
      </c>
      <c r="D43" s="257"/>
      <c r="E43" s="258">
        <v>50.17</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32">
        <v>12</v>
      </c>
      <c r="B44" s="233" t="s">
        <v>2543</v>
      </c>
      <c r="C44" s="250" t="s">
        <v>2544</v>
      </c>
      <c r="D44" s="234" t="s">
        <v>465</v>
      </c>
      <c r="E44" s="235">
        <v>34.89002</v>
      </c>
      <c r="F44" s="236"/>
      <c r="G44" s="237">
        <f>ROUND(E44*F44,2)</f>
        <v>0</v>
      </c>
      <c r="H44" s="236"/>
      <c r="I44" s="237">
        <f>ROUND(E44*H44,2)</f>
        <v>0</v>
      </c>
      <c r="J44" s="236"/>
      <c r="K44" s="237">
        <f>ROUND(E44*J44,2)</f>
        <v>0</v>
      </c>
      <c r="L44" s="237">
        <v>12</v>
      </c>
      <c r="M44" s="237">
        <f>G44*(1+L44/100)</f>
        <v>0</v>
      </c>
      <c r="N44" s="235">
        <v>1</v>
      </c>
      <c r="O44" s="235">
        <f>ROUND(E44*N44,2)</f>
        <v>34.89</v>
      </c>
      <c r="P44" s="235">
        <v>0</v>
      </c>
      <c r="Q44" s="235">
        <f>ROUND(E44*P44,2)</f>
        <v>0</v>
      </c>
      <c r="R44" s="237" t="s">
        <v>606</v>
      </c>
      <c r="S44" s="237" t="s">
        <v>292</v>
      </c>
      <c r="T44" s="238" t="s">
        <v>439</v>
      </c>
      <c r="U44" s="220">
        <v>0</v>
      </c>
      <c r="V44" s="220">
        <f>ROUND(E44*U44,2)</f>
        <v>0</v>
      </c>
      <c r="W44" s="220"/>
      <c r="X44" s="220" t="s">
        <v>607</v>
      </c>
      <c r="Y44" s="220" t="s">
        <v>295</v>
      </c>
      <c r="Z44" s="210"/>
      <c r="AA44" s="210"/>
      <c r="AB44" s="210"/>
      <c r="AC44" s="210"/>
      <c r="AD44" s="210"/>
      <c r="AE44" s="210"/>
      <c r="AF44" s="210"/>
      <c r="AG44" s="210" t="s">
        <v>608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5">
      <c r="A45" s="217"/>
      <c r="B45" s="218"/>
      <c r="C45" s="265" t="s">
        <v>2545</v>
      </c>
      <c r="D45" s="257"/>
      <c r="E45" s="258">
        <v>34.89</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5">
      <c r="A46" s="225" t="s">
        <v>287</v>
      </c>
      <c r="B46" s="226" t="s">
        <v>163</v>
      </c>
      <c r="C46" s="249" t="s">
        <v>164</v>
      </c>
      <c r="D46" s="227"/>
      <c r="E46" s="228"/>
      <c r="F46" s="229"/>
      <c r="G46" s="229">
        <f>SUMIF(AG47:AG49,"&lt;&gt;NOR",G47:G49)</f>
        <v>0</v>
      </c>
      <c r="H46" s="229"/>
      <c r="I46" s="229">
        <f>SUM(I47:I49)</f>
        <v>0</v>
      </c>
      <c r="J46" s="229"/>
      <c r="K46" s="229">
        <f>SUM(K47:K49)</f>
        <v>0</v>
      </c>
      <c r="L46" s="229"/>
      <c r="M46" s="229">
        <f>SUM(M47:M49)</f>
        <v>0</v>
      </c>
      <c r="N46" s="228"/>
      <c r="O46" s="228">
        <f>SUM(O47:O49)</f>
        <v>4.6500000000000004</v>
      </c>
      <c r="P46" s="228"/>
      <c r="Q46" s="228">
        <f>SUM(Q47:Q49)</f>
        <v>0</v>
      </c>
      <c r="R46" s="229"/>
      <c r="S46" s="229"/>
      <c r="T46" s="230"/>
      <c r="U46" s="224"/>
      <c r="V46" s="224">
        <f>SUM(V47:V49)</f>
        <v>4.17</v>
      </c>
      <c r="W46" s="224"/>
      <c r="X46" s="224"/>
      <c r="Y46" s="224"/>
      <c r="AG46" t="s">
        <v>288</v>
      </c>
    </row>
    <row r="47" spans="1:60" outlineLevel="1" x14ac:dyDescent="0.25">
      <c r="A47" s="232">
        <v>13</v>
      </c>
      <c r="B47" s="233" t="s">
        <v>1980</v>
      </c>
      <c r="C47" s="250" t="s">
        <v>1981</v>
      </c>
      <c r="D47" s="234" t="s">
        <v>452</v>
      </c>
      <c r="E47" s="235">
        <v>2.46</v>
      </c>
      <c r="F47" s="236"/>
      <c r="G47" s="237">
        <f>ROUND(E47*F47,2)</f>
        <v>0</v>
      </c>
      <c r="H47" s="236"/>
      <c r="I47" s="237">
        <f>ROUND(E47*H47,2)</f>
        <v>0</v>
      </c>
      <c r="J47" s="236"/>
      <c r="K47" s="237">
        <f>ROUND(E47*J47,2)</f>
        <v>0</v>
      </c>
      <c r="L47" s="237">
        <v>12</v>
      </c>
      <c r="M47" s="237">
        <f>G47*(1+L47/100)</f>
        <v>0</v>
      </c>
      <c r="N47" s="235">
        <v>1.8907700000000001</v>
      </c>
      <c r="O47" s="235">
        <f>ROUND(E47*N47,2)</f>
        <v>4.6500000000000004</v>
      </c>
      <c r="P47" s="235">
        <v>0</v>
      </c>
      <c r="Q47" s="235">
        <f>ROUND(E47*P47,2)</f>
        <v>0</v>
      </c>
      <c r="R47" s="237" t="s">
        <v>1982</v>
      </c>
      <c r="S47" s="237" t="s">
        <v>292</v>
      </c>
      <c r="T47" s="238" t="s">
        <v>439</v>
      </c>
      <c r="U47" s="220">
        <v>1.6950000000000001</v>
      </c>
      <c r="V47" s="220">
        <f>ROUND(E47*U47,2)</f>
        <v>4.17</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6" t="s">
        <v>1983</v>
      </c>
      <c r="D48" s="263"/>
      <c r="E48" s="263"/>
      <c r="F48" s="263"/>
      <c r="G48" s="26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467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5" t="s">
        <v>2546</v>
      </c>
      <c r="D49" s="257"/>
      <c r="E49" s="258">
        <v>2.46</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395</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5">
      <c r="A50" s="225" t="s">
        <v>287</v>
      </c>
      <c r="B50" s="226" t="s">
        <v>174</v>
      </c>
      <c r="C50" s="249" t="s">
        <v>175</v>
      </c>
      <c r="D50" s="227"/>
      <c r="E50" s="228"/>
      <c r="F50" s="229"/>
      <c r="G50" s="229">
        <f>SUMIF(AG51:AG79,"&lt;&gt;NOR",G51:G79)</f>
        <v>0</v>
      </c>
      <c r="H50" s="229"/>
      <c r="I50" s="229">
        <f>SUM(I51:I79)</f>
        <v>0</v>
      </c>
      <c r="J50" s="229"/>
      <c r="K50" s="229">
        <f>SUM(K51:K79)</f>
        <v>0</v>
      </c>
      <c r="L50" s="229"/>
      <c r="M50" s="229">
        <f>SUM(M51:M79)</f>
        <v>0</v>
      </c>
      <c r="N50" s="228"/>
      <c r="O50" s="228">
        <f>SUM(O51:O79)</f>
        <v>0.22999999999999998</v>
      </c>
      <c r="P50" s="228"/>
      <c r="Q50" s="228">
        <f>SUM(Q51:Q79)</f>
        <v>0</v>
      </c>
      <c r="R50" s="229"/>
      <c r="S50" s="229"/>
      <c r="T50" s="230"/>
      <c r="U50" s="224"/>
      <c r="V50" s="224">
        <f>SUM(V51:V79)</f>
        <v>12.77</v>
      </c>
      <c r="W50" s="224"/>
      <c r="X50" s="224"/>
      <c r="Y50" s="224"/>
      <c r="AG50" t="s">
        <v>288</v>
      </c>
    </row>
    <row r="51" spans="1:60" ht="20.399999999999999" outlineLevel="1" x14ac:dyDescent="0.25">
      <c r="A51" s="242">
        <v>14</v>
      </c>
      <c r="B51" s="243" t="s">
        <v>2547</v>
      </c>
      <c r="C51" s="253" t="s">
        <v>2548</v>
      </c>
      <c r="D51" s="244" t="s">
        <v>437</v>
      </c>
      <c r="E51" s="245">
        <v>1</v>
      </c>
      <c r="F51" s="246"/>
      <c r="G51" s="247">
        <f>ROUND(E51*F51,2)</f>
        <v>0</v>
      </c>
      <c r="H51" s="246"/>
      <c r="I51" s="247">
        <f>ROUND(E51*H51,2)</f>
        <v>0</v>
      </c>
      <c r="J51" s="246"/>
      <c r="K51" s="247">
        <f>ROUND(E51*J51,2)</f>
        <v>0</v>
      </c>
      <c r="L51" s="247">
        <v>12</v>
      </c>
      <c r="M51" s="247">
        <f>G51*(1+L51/100)</f>
        <v>0</v>
      </c>
      <c r="N51" s="245">
        <v>6.4999999999999997E-3</v>
      </c>
      <c r="O51" s="245">
        <f>ROUND(E51*N51,2)</f>
        <v>0.01</v>
      </c>
      <c r="P51" s="245">
        <v>0</v>
      </c>
      <c r="Q51" s="245">
        <f>ROUND(E51*P51,2)</f>
        <v>0</v>
      </c>
      <c r="R51" s="247" t="s">
        <v>606</v>
      </c>
      <c r="S51" s="247" t="s">
        <v>292</v>
      </c>
      <c r="T51" s="248" t="s">
        <v>439</v>
      </c>
      <c r="U51" s="220">
        <v>0</v>
      </c>
      <c r="V51" s="220">
        <f>ROUND(E51*U51,2)</f>
        <v>0</v>
      </c>
      <c r="W51" s="220"/>
      <c r="X51" s="220" t="s">
        <v>607</v>
      </c>
      <c r="Y51" s="220" t="s">
        <v>295</v>
      </c>
      <c r="Z51" s="210"/>
      <c r="AA51" s="210"/>
      <c r="AB51" s="210"/>
      <c r="AC51" s="210"/>
      <c r="AD51" s="210"/>
      <c r="AE51" s="210"/>
      <c r="AF51" s="210"/>
      <c r="AG51" s="210" t="s">
        <v>608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0.399999999999999" outlineLevel="1" x14ac:dyDescent="0.25">
      <c r="A52" s="232">
        <v>15</v>
      </c>
      <c r="B52" s="233" t="s">
        <v>2549</v>
      </c>
      <c r="C52" s="250" t="s">
        <v>2550</v>
      </c>
      <c r="D52" s="234" t="s">
        <v>437</v>
      </c>
      <c r="E52" s="235">
        <v>1</v>
      </c>
      <c r="F52" s="236"/>
      <c r="G52" s="237">
        <f>ROUND(E52*F52,2)</f>
        <v>0</v>
      </c>
      <c r="H52" s="236"/>
      <c r="I52" s="237">
        <f>ROUND(E52*H52,2)</f>
        <v>0</v>
      </c>
      <c r="J52" s="236"/>
      <c r="K52" s="237">
        <f>ROUND(E52*J52,2)</f>
        <v>0</v>
      </c>
      <c r="L52" s="237">
        <v>12</v>
      </c>
      <c r="M52" s="237">
        <f>G52*(1+L52/100)</f>
        <v>0</v>
      </c>
      <c r="N52" s="235">
        <v>1.1299999999999999E-2</v>
      </c>
      <c r="O52" s="235">
        <f>ROUND(E52*N52,2)</f>
        <v>0.01</v>
      </c>
      <c r="P52" s="235">
        <v>0</v>
      </c>
      <c r="Q52" s="235">
        <f>ROUND(E52*P52,2)</f>
        <v>0</v>
      </c>
      <c r="R52" s="237" t="s">
        <v>606</v>
      </c>
      <c r="S52" s="237" t="s">
        <v>292</v>
      </c>
      <c r="T52" s="238" t="s">
        <v>439</v>
      </c>
      <c r="U52" s="220">
        <v>0</v>
      </c>
      <c r="V52" s="220">
        <f>ROUND(E52*U52,2)</f>
        <v>0</v>
      </c>
      <c r="W52" s="220"/>
      <c r="X52" s="220" t="s">
        <v>607</v>
      </c>
      <c r="Y52" s="220" t="s">
        <v>295</v>
      </c>
      <c r="Z52" s="210"/>
      <c r="AA52" s="210"/>
      <c r="AB52" s="210"/>
      <c r="AC52" s="210"/>
      <c r="AD52" s="210"/>
      <c r="AE52" s="210"/>
      <c r="AF52" s="210"/>
      <c r="AG52" s="210" t="s">
        <v>608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2551</v>
      </c>
      <c r="D53" s="257"/>
      <c r="E53" s="258">
        <v>1</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30.6" outlineLevel="1" x14ac:dyDescent="0.25">
      <c r="A54" s="242">
        <v>16</v>
      </c>
      <c r="B54" s="243" t="s">
        <v>2552</v>
      </c>
      <c r="C54" s="253" t="s">
        <v>2553</v>
      </c>
      <c r="D54" s="244" t="s">
        <v>437</v>
      </c>
      <c r="E54" s="245">
        <v>1</v>
      </c>
      <c r="F54" s="246"/>
      <c r="G54" s="247">
        <f>ROUND(E54*F54,2)</f>
        <v>0</v>
      </c>
      <c r="H54" s="246"/>
      <c r="I54" s="247">
        <f>ROUND(E54*H54,2)</f>
        <v>0</v>
      </c>
      <c r="J54" s="246"/>
      <c r="K54" s="247">
        <f>ROUND(E54*J54,2)</f>
        <v>0</v>
      </c>
      <c r="L54" s="247">
        <v>12</v>
      </c>
      <c r="M54" s="247">
        <f>G54*(1+L54/100)</f>
        <v>0</v>
      </c>
      <c r="N54" s="245">
        <v>6.7999999999999996E-3</v>
      </c>
      <c r="O54" s="245">
        <f>ROUND(E54*N54,2)</f>
        <v>0.01</v>
      </c>
      <c r="P54" s="245">
        <v>0</v>
      </c>
      <c r="Q54" s="245">
        <f>ROUND(E54*P54,2)</f>
        <v>0</v>
      </c>
      <c r="R54" s="247" t="s">
        <v>606</v>
      </c>
      <c r="S54" s="247" t="s">
        <v>292</v>
      </c>
      <c r="T54" s="248" t="s">
        <v>439</v>
      </c>
      <c r="U54" s="220">
        <v>0</v>
      </c>
      <c r="V54" s="220">
        <f>ROUND(E54*U54,2)</f>
        <v>0</v>
      </c>
      <c r="W54" s="220"/>
      <c r="X54" s="220" t="s">
        <v>607</v>
      </c>
      <c r="Y54" s="220" t="s">
        <v>295</v>
      </c>
      <c r="Z54" s="210"/>
      <c r="AA54" s="210"/>
      <c r="AB54" s="210"/>
      <c r="AC54" s="210"/>
      <c r="AD54" s="210"/>
      <c r="AE54" s="210"/>
      <c r="AF54" s="210"/>
      <c r="AG54" s="210" t="s">
        <v>608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0.399999999999999" outlineLevel="1" x14ac:dyDescent="0.25">
      <c r="A55" s="232">
        <v>17</v>
      </c>
      <c r="B55" s="233" t="s">
        <v>2554</v>
      </c>
      <c r="C55" s="250" t="s">
        <v>2555</v>
      </c>
      <c r="D55" s="234" t="s">
        <v>437</v>
      </c>
      <c r="E55" s="235">
        <v>1</v>
      </c>
      <c r="F55" s="236"/>
      <c r="G55" s="237">
        <f>ROUND(E55*F55,2)</f>
        <v>0</v>
      </c>
      <c r="H55" s="236"/>
      <c r="I55" s="237">
        <f>ROUND(E55*H55,2)</f>
        <v>0</v>
      </c>
      <c r="J55" s="236"/>
      <c r="K55" s="237">
        <f>ROUND(E55*J55,2)</f>
        <v>0</v>
      </c>
      <c r="L55" s="237">
        <v>12</v>
      </c>
      <c r="M55" s="237">
        <f>G55*(1+L55/100)</f>
        <v>0</v>
      </c>
      <c r="N55" s="235">
        <v>6.6000000000000003E-2</v>
      </c>
      <c r="O55" s="235">
        <f>ROUND(E55*N55,2)</f>
        <v>7.0000000000000007E-2</v>
      </c>
      <c r="P55" s="235">
        <v>0</v>
      </c>
      <c r="Q55" s="235">
        <f>ROUND(E55*P55,2)</f>
        <v>0</v>
      </c>
      <c r="R55" s="237" t="s">
        <v>606</v>
      </c>
      <c r="S55" s="237" t="s">
        <v>292</v>
      </c>
      <c r="T55" s="238" t="s">
        <v>439</v>
      </c>
      <c r="U55" s="220">
        <v>0</v>
      </c>
      <c r="V55" s="220">
        <f>ROUND(E55*U55,2)</f>
        <v>0</v>
      </c>
      <c r="W55" s="220"/>
      <c r="X55" s="220" t="s">
        <v>607</v>
      </c>
      <c r="Y55" s="220" t="s">
        <v>295</v>
      </c>
      <c r="Z55" s="210"/>
      <c r="AA55" s="210"/>
      <c r="AB55" s="210"/>
      <c r="AC55" s="210"/>
      <c r="AD55" s="210"/>
      <c r="AE55" s="210"/>
      <c r="AF55" s="210"/>
      <c r="AG55" s="210" t="s">
        <v>608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5">
      <c r="A56" s="217"/>
      <c r="B56" s="218"/>
      <c r="C56" s="265" t="s">
        <v>2551</v>
      </c>
      <c r="D56" s="257"/>
      <c r="E56" s="258">
        <v>1</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0.399999999999999" outlineLevel="1" x14ac:dyDescent="0.25">
      <c r="A57" s="242">
        <v>18</v>
      </c>
      <c r="B57" s="243" t="s">
        <v>2556</v>
      </c>
      <c r="C57" s="253" t="s">
        <v>2557</v>
      </c>
      <c r="D57" s="244" t="s">
        <v>437</v>
      </c>
      <c r="E57" s="245">
        <v>1</v>
      </c>
      <c r="F57" s="246"/>
      <c r="G57" s="247">
        <f>ROUND(E57*F57,2)</f>
        <v>0</v>
      </c>
      <c r="H57" s="246"/>
      <c r="I57" s="247">
        <f>ROUND(E57*H57,2)</f>
        <v>0</v>
      </c>
      <c r="J57" s="246"/>
      <c r="K57" s="247">
        <f>ROUND(E57*J57,2)</f>
        <v>0</v>
      </c>
      <c r="L57" s="247">
        <v>12</v>
      </c>
      <c r="M57" s="247">
        <f>G57*(1+L57/100)</f>
        <v>0</v>
      </c>
      <c r="N57" s="245">
        <v>7.3000000000000001E-3</v>
      </c>
      <c r="O57" s="245">
        <f>ROUND(E57*N57,2)</f>
        <v>0.01</v>
      </c>
      <c r="P57" s="245">
        <v>0</v>
      </c>
      <c r="Q57" s="245">
        <f>ROUND(E57*P57,2)</f>
        <v>0</v>
      </c>
      <c r="R57" s="247" t="s">
        <v>606</v>
      </c>
      <c r="S57" s="247" t="s">
        <v>292</v>
      </c>
      <c r="T57" s="248" t="s">
        <v>439</v>
      </c>
      <c r="U57" s="220">
        <v>0</v>
      </c>
      <c r="V57" s="220">
        <f>ROUND(E57*U57,2)</f>
        <v>0</v>
      </c>
      <c r="W57" s="220"/>
      <c r="X57" s="220" t="s">
        <v>607</v>
      </c>
      <c r="Y57" s="220" t="s">
        <v>295</v>
      </c>
      <c r="Z57" s="210"/>
      <c r="AA57" s="210"/>
      <c r="AB57" s="210"/>
      <c r="AC57" s="210"/>
      <c r="AD57" s="210"/>
      <c r="AE57" s="210"/>
      <c r="AF57" s="210"/>
      <c r="AG57" s="210" t="s">
        <v>608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19</v>
      </c>
      <c r="B58" s="243" t="s">
        <v>2558</v>
      </c>
      <c r="C58" s="253" t="s">
        <v>2559</v>
      </c>
      <c r="D58" s="244" t="s">
        <v>437</v>
      </c>
      <c r="E58" s="245">
        <v>1</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t="s">
        <v>915</v>
      </c>
      <c r="S58" s="247" t="s">
        <v>292</v>
      </c>
      <c r="T58" s="248" t="s">
        <v>439</v>
      </c>
      <c r="U58" s="220">
        <v>0.10100000000000001</v>
      </c>
      <c r="V58" s="220">
        <f>ROUND(E58*U58,2)</f>
        <v>0.1</v>
      </c>
      <c r="W58" s="220"/>
      <c r="X58" s="220" t="s">
        <v>326</v>
      </c>
      <c r="Y58" s="220" t="s">
        <v>295</v>
      </c>
      <c r="Z58" s="210"/>
      <c r="AA58" s="210"/>
      <c r="AB58" s="210"/>
      <c r="AC58" s="210"/>
      <c r="AD58" s="210"/>
      <c r="AE58" s="210"/>
      <c r="AF58" s="210"/>
      <c r="AG58" s="210" t="s">
        <v>692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0.399999999999999" outlineLevel="1" x14ac:dyDescent="0.25">
      <c r="A59" s="232">
        <v>20</v>
      </c>
      <c r="B59" s="233" t="s">
        <v>2560</v>
      </c>
      <c r="C59" s="250" t="s">
        <v>2561</v>
      </c>
      <c r="D59" s="234" t="s">
        <v>389</v>
      </c>
      <c r="E59" s="235">
        <v>20.5</v>
      </c>
      <c r="F59" s="236"/>
      <c r="G59" s="237">
        <f>ROUND(E59*F59,2)</f>
        <v>0</v>
      </c>
      <c r="H59" s="236"/>
      <c r="I59" s="237">
        <f>ROUND(E59*H59,2)</f>
        <v>0</v>
      </c>
      <c r="J59" s="236"/>
      <c r="K59" s="237">
        <f>ROUND(E59*J59,2)</f>
        <v>0</v>
      </c>
      <c r="L59" s="237">
        <v>12</v>
      </c>
      <c r="M59" s="237">
        <f>G59*(1+L59/100)</f>
        <v>0</v>
      </c>
      <c r="N59" s="235">
        <v>0</v>
      </c>
      <c r="O59" s="235">
        <f>ROUND(E59*N59,2)</f>
        <v>0</v>
      </c>
      <c r="P59" s="235">
        <v>0</v>
      </c>
      <c r="Q59" s="235">
        <f>ROUND(E59*P59,2)</f>
        <v>0</v>
      </c>
      <c r="R59" s="237" t="s">
        <v>1982</v>
      </c>
      <c r="S59" s="237" t="s">
        <v>292</v>
      </c>
      <c r="T59" s="238" t="s">
        <v>439</v>
      </c>
      <c r="U59" s="220">
        <v>5.3999999999999999E-2</v>
      </c>
      <c r="V59" s="220">
        <f>ROUND(E59*U59,2)</f>
        <v>1.1100000000000001</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5">
      <c r="A60" s="217"/>
      <c r="B60" s="218"/>
      <c r="C60" s="266" t="s">
        <v>1983</v>
      </c>
      <c r="D60" s="263"/>
      <c r="E60" s="263"/>
      <c r="F60" s="263"/>
      <c r="G60" s="263"/>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467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2562</v>
      </c>
      <c r="D61" s="257"/>
      <c r="E61" s="258">
        <v>20.5</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21</v>
      </c>
      <c r="B62" s="233" t="s">
        <v>2563</v>
      </c>
      <c r="C62" s="250" t="s">
        <v>2564</v>
      </c>
      <c r="D62" s="234" t="s">
        <v>437</v>
      </c>
      <c r="E62" s="235">
        <v>2</v>
      </c>
      <c r="F62" s="236"/>
      <c r="G62" s="237">
        <f>ROUND(E62*F62,2)</f>
        <v>0</v>
      </c>
      <c r="H62" s="236"/>
      <c r="I62" s="237">
        <f>ROUND(E62*H62,2)</f>
        <v>0</v>
      </c>
      <c r="J62" s="236"/>
      <c r="K62" s="237">
        <f>ROUND(E62*J62,2)</f>
        <v>0</v>
      </c>
      <c r="L62" s="237">
        <v>12</v>
      </c>
      <c r="M62" s="237">
        <f>G62*(1+L62/100)</f>
        <v>0</v>
      </c>
      <c r="N62" s="235">
        <v>0</v>
      </c>
      <c r="O62" s="235">
        <f>ROUND(E62*N62,2)</f>
        <v>0</v>
      </c>
      <c r="P62" s="235">
        <v>0</v>
      </c>
      <c r="Q62" s="235">
        <f>ROUND(E62*P62,2)</f>
        <v>0</v>
      </c>
      <c r="R62" s="237" t="s">
        <v>1982</v>
      </c>
      <c r="S62" s="237" t="s">
        <v>292</v>
      </c>
      <c r="T62" s="238" t="s">
        <v>439</v>
      </c>
      <c r="U62" s="220">
        <v>0.21648000000000001</v>
      </c>
      <c r="V62" s="220">
        <f>ROUND(E62*U62,2)</f>
        <v>0.43</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6" t="s">
        <v>1983</v>
      </c>
      <c r="D63" s="263"/>
      <c r="E63" s="263"/>
      <c r="F63" s="263"/>
      <c r="G63" s="263"/>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467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5" t="s">
        <v>153</v>
      </c>
      <c r="D64" s="257"/>
      <c r="E64" s="258">
        <v>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395</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32">
        <v>22</v>
      </c>
      <c r="B65" s="233" t="s">
        <v>2565</v>
      </c>
      <c r="C65" s="250" t="s">
        <v>2566</v>
      </c>
      <c r="D65" s="234" t="s">
        <v>437</v>
      </c>
      <c r="E65" s="235">
        <v>1</v>
      </c>
      <c r="F65" s="236"/>
      <c r="G65" s="237">
        <f>ROUND(E65*F65,2)</f>
        <v>0</v>
      </c>
      <c r="H65" s="236"/>
      <c r="I65" s="237">
        <f>ROUND(E65*H65,2)</f>
        <v>0</v>
      </c>
      <c r="J65" s="236"/>
      <c r="K65" s="237">
        <f>ROUND(E65*J65,2)</f>
        <v>0</v>
      </c>
      <c r="L65" s="237">
        <v>12</v>
      </c>
      <c r="M65" s="237">
        <f>G65*(1+L65/100)</f>
        <v>0</v>
      </c>
      <c r="N65" s="235">
        <v>2.2000000000000001E-4</v>
      </c>
      <c r="O65" s="235">
        <f>ROUND(E65*N65,2)</f>
        <v>0</v>
      </c>
      <c r="P65" s="235">
        <v>0</v>
      </c>
      <c r="Q65" s="235">
        <f>ROUND(E65*P65,2)</f>
        <v>0</v>
      </c>
      <c r="R65" s="237" t="s">
        <v>1982</v>
      </c>
      <c r="S65" s="237" t="s">
        <v>292</v>
      </c>
      <c r="T65" s="238" t="s">
        <v>439</v>
      </c>
      <c r="U65" s="220">
        <v>1.554</v>
      </c>
      <c r="V65" s="220">
        <f>ROUND(E65*U65,2)</f>
        <v>1.55</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51" t="s">
        <v>2567</v>
      </c>
      <c r="D66" s="239"/>
      <c r="E66" s="239"/>
      <c r="F66" s="239"/>
      <c r="G66" s="239"/>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2551</v>
      </c>
      <c r="D67" s="257"/>
      <c r="E67" s="258">
        <v>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0.399999999999999" outlineLevel="1" x14ac:dyDescent="0.25">
      <c r="A68" s="232">
        <v>23</v>
      </c>
      <c r="B68" s="233" t="s">
        <v>2568</v>
      </c>
      <c r="C68" s="250" t="s">
        <v>2569</v>
      </c>
      <c r="D68" s="234" t="s">
        <v>437</v>
      </c>
      <c r="E68" s="235">
        <v>1</v>
      </c>
      <c r="F68" s="236"/>
      <c r="G68" s="237">
        <f>ROUND(E68*F68,2)</f>
        <v>0</v>
      </c>
      <c r="H68" s="236"/>
      <c r="I68" s="237">
        <f>ROUND(E68*H68,2)</f>
        <v>0</v>
      </c>
      <c r="J68" s="236"/>
      <c r="K68" s="237">
        <f>ROUND(E68*J68,2)</f>
        <v>0</v>
      </c>
      <c r="L68" s="237">
        <v>12</v>
      </c>
      <c r="M68" s="237">
        <f>G68*(1+L68/100)</f>
        <v>0</v>
      </c>
      <c r="N68" s="235">
        <v>0</v>
      </c>
      <c r="O68" s="235">
        <f>ROUND(E68*N68,2)</f>
        <v>0</v>
      </c>
      <c r="P68" s="235">
        <v>0</v>
      </c>
      <c r="Q68" s="235">
        <f>ROUND(E68*P68,2)</f>
        <v>0</v>
      </c>
      <c r="R68" s="237" t="s">
        <v>1982</v>
      </c>
      <c r="S68" s="237" t="s">
        <v>292</v>
      </c>
      <c r="T68" s="238" t="s">
        <v>439</v>
      </c>
      <c r="U68" s="220">
        <v>3.51</v>
      </c>
      <c r="V68" s="220">
        <f>ROUND(E68*U68,2)</f>
        <v>3.51</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2551</v>
      </c>
      <c r="D69" s="257"/>
      <c r="E69" s="258">
        <v>1</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32">
        <v>24</v>
      </c>
      <c r="B70" s="233" t="s">
        <v>2570</v>
      </c>
      <c r="C70" s="250" t="s">
        <v>2571</v>
      </c>
      <c r="D70" s="234" t="s">
        <v>389</v>
      </c>
      <c r="E70" s="235">
        <v>20.5</v>
      </c>
      <c r="F70" s="236"/>
      <c r="G70" s="237">
        <f>ROUND(E70*F70,2)</f>
        <v>0</v>
      </c>
      <c r="H70" s="236"/>
      <c r="I70" s="237">
        <f>ROUND(E70*H70,2)</f>
        <v>0</v>
      </c>
      <c r="J70" s="236"/>
      <c r="K70" s="237">
        <f>ROUND(E70*J70,2)</f>
        <v>0</v>
      </c>
      <c r="L70" s="237">
        <v>12</v>
      </c>
      <c r="M70" s="237">
        <f>G70*(1+L70/100)</f>
        <v>0</v>
      </c>
      <c r="N70" s="235">
        <v>0</v>
      </c>
      <c r="O70" s="235">
        <f>ROUND(E70*N70,2)</f>
        <v>0</v>
      </c>
      <c r="P70" s="235">
        <v>0</v>
      </c>
      <c r="Q70" s="235">
        <f>ROUND(E70*P70,2)</f>
        <v>0</v>
      </c>
      <c r="R70" s="237" t="s">
        <v>1982</v>
      </c>
      <c r="S70" s="237" t="s">
        <v>292</v>
      </c>
      <c r="T70" s="238" t="s">
        <v>439</v>
      </c>
      <c r="U70" s="220">
        <v>0.15</v>
      </c>
      <c r="V70" s="220">
        <f>ROUND(E70*U70,2)</f>
        <v>3.08</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66" t="s">
        <v>2572</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467</v>
      </c>
      <c r="AH71" s="210"/>
      <c r="AI71" s="210"/>
      <c r="AJ71" s="210"/>
      <c r="AK71" s="210"/>
      <c r="AL71" s="210"/>
      <c r="AM71" s="210"/>
      <c r="AN71" s="210"/>
      <c r="AO71" s="210"/>
      <c r="AP71" s="210"/>
      <c r="AQ71" s="210"/>
      <c r="AR71" s="210"/>
      <c r="AS71" s="210"/>
      <c r="AT71" s="210"/>
      <c r="AU71" s="210"/>
      <c r="AV71" s="210"/>
      <c r="AW71" s="210"/>
      <c r="AX71" s="210"/>
      <c r="AY71" s="210"/>
      <c r="AZ71" s="210"/>
      <c r="BA71" s="240" t="str">
        <f>C71</f>
        <v>napuštění a vypuštění vody, dodání vody a desinfekčního prostředku, náklady na bakteriologický rozbor vody,</v>
      </c>
      <c r="BB71" s="210"/>
      <c r="BC71" s="210"/>
      <c r="BD71" s="210"/>
      <c r="BE71" s="210"/>
      <c r="BF71" s="210"/>
      <c r="BG71" s="210"/>
      <c r="BH71" s="210"/>
    </row>
    <row r="72" spans="1:60" outlineLevel="1" x14ac:dyDescent="0.25">
      <c r="A72" s="232">
        <v>25</v>
      </c>
      <c r="B72" s="233" t="s">
        <v>2573</v>
      </c>
      <c r="C72" s="250" t="s">
        <v>2574</v>
      </c>
      <c r="D72" s="234" t="s">
        <v>389</v>
      </c>
      <c r="E72" s="235">
        <v>20.5</v>
      </c>
      <c r="F72" s="236"/>
      <c r="G72" s="237">
        <f>ROUND(E72*F72,2)</f>
        <v>0</v>
      </c>
      <c r="H72" s="236"/>
      <c r="I72" s="237">
        <f>ROUND(E72*H72,2)</f>
        <v>0</v>
      </c>
      <c r="J72" s="236"/>
      <c r="K72" s="237">
        <f>ROUND(E72*J72,2)</f>
        <v>0</v>
      </c>
      <c r="L72" s="237">
        <v>12</v>
      </c>
      <c r="M72" s="237">
        <f>G72*(1+L72/100)</f>
        <v>0</v>
      </c>
      <c r="N72" s="235">
        <v>0</v>
      </c>
      <c r="O72" s="235">
        <f>ROUND(E72*N72,2)</f>
        <v>0</v>
      </c>
      <c r="P72" s="235">
        <v>0</v>
      </c>
      <c r="Q72" s="235">
        <f>ROUND(E72*P72,2)</f>
        <v>0</v>
      </c>
      <c r="R72" s="237" t="s">
        <v>1982</v>
      </c>
      <c r="S72" s="237" t="s">
        <v>292</v>
      </c>
      <c r="T72" s="238" t="s">
        <v>439</v>
      </c>
      <c r="U72" s="220">
        <v>4.3999999999999997E-2</v>
      </c>
      <c r="V72" s="220">
        <f>ROUND(E72*U72,2)</f>
        <v>0.9</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6" t="s">
        <v>2575</v>
      </c>
      <c r="D73" s="263"/>
      <c r="E73" s="263"/>
      <c r="F73" s="263"/>
      <c r="G73" s="263"/>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467</v>
      </c>
      <c r="AH73" s="210"/>
      <c r="AI73" s="210"/>
      <c r="AJ73" s="210"/>
      <c r="AK73" s="210"/>
      <c r="AL73" s="210"/>
      <c r="AM73" s="210"/>
      <c r="AN73" s="210"/>
      <c r="AO73" s="210"/>
      <c r="AP73" s="210"/>
      <c r="AQ73" s="210"/>
      <c r="AR73" s="210"/>
      <c r="AS73" s="210"/>
      <c r="AT73" s="210"/>
      <c r="AU73" s="210"/>
      <c r="AV73" s="210"/>
      <c r="AW73" s="210"/>
      <c r="AX73" s="210"/>
      <c r="AY73" s="210"/>
      <c r="AZ73" s="210"/>
      <c r="BA73" s="240" t="str">
        <f>C73</f>
        <v>přísun, montáže, demontáže a odsunu zkoušecího čerpadla, napuštění tlakovou vodou a dodání vody pro tlakovou zkoušku,</v>
      </c>
      <c r="BB73" s="210"/>
      <c r="BC73" s="210"/>
      <c r="BD73" s="210"/>
      <c r="BE73" s="210"/>
      <c r="BF73" s="210"/>
      <c r="BG73" s="210"/>
      <c r="BH73" s="210"/>
    </row>
    <row r="74" spans="1:60" outlineLevel="1" x14ac:dyDescent="0.25">
      <c r="A74" s="232">
        <v>26</v>
      </c>
      <c r="B74" s="233" t="s">
        <v>2576</v>
      </c>
      <c r="C74" s="250" t="s">
        <v>2577</v>
      </c>
      <c r="D74" s="234" t="s">
        <v>437</v>
      </c>
      <c r="E74" s="235">
        <v>1</v>
      </c>
      <c r="F74" s="236"/>
      <c r="G74" s="237">
        <f>ROUND(E74*F74,2)</f>
        <v>0</v>
      </c>
      <c r="H74" s="236"/>
      <c r="I74" s="237">
        <f>ROUND(E74*H74,2)</f>
        <v>0</v>
      </c>
      <c r="J74" s="236"/>
      <c r="K74" s="237">
        <f>ROUND(E74*J74,2)</f>
        <v>0</v>
      </c>
      <c r="L74" s="237">
        <v>12</v>
      </c>
      <c r="M74" s="237">
        <f>G74*(1+L74/100)</f>
        <v>0</v>
      </c>
      <c r="N74" s="235">
        <v>0.12303</v>
      </c>
      <c r="O74" s="235">
        <f>ROUND(E74*N74,2)</f>
        <v>0.12</v>
      </c>
      <c r="P74" s="235">
        <v>0</v>
      </c>
      <c r="Q74" s="235">
        <f>ROUND(E74*P74,2)</f>
        <v>0</v>
      </c>
      <c r="R74" s="237" t="s">
        <v>1982</v>
      </c>
      <c r="S74" s="237" t="s">
        <v>292</v>
      </c>
      <c r="T74" s="238" t="s">
        <v>439</v>
      </c>
      <c r="U74" s="220">
        <v>0.86299999999999999</v>
      </c>
      <c r="V74" s="220">
        <f>ROUND(E74*U74,2)</f>
        <v>0.86</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6" t="s">
        <v>2578</v>
      </c>
      <c r="D75" s="263"/>
      <c r="E75" s="263"/>
      <c r="F75" s="263"/>
      <c r="G75" s="263"/>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467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5">
      <c r="A76" s="217"/>
      <c r="B76" s="218"/>
      <c r="C76" s="252" t="s">
        <v>2567</v>
      </c>
      <c r="D76" s="241"/>
      <c r="E76" s="241"/>
      <c r="F76" s="241"/>
      <c r="G76" s="241"/>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298</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32">
        <v>27</v>
      </c>
      <c r="B77" s="233" t="s">
        <v>2579</v>
      </c>
      <c r="C77" s="250" t="s">
        <v>2580</v>
      </c>
      <c r="D77" s="234" t="s">
        <v>389</v>
      </c>
      <c r="E77" s="235">
        <v>20.5</v>
      </c>
      <c r="F77" s="236"/>
      <c r="G77" s="237">
        <f>ROUND(E77*F77,2)</f>
        <v>0</v>
      </c>
      <c r="H77" s="236"/>
      <c r="I77" s="237">
        <f>ROUND(E77*H77,2)</f>
        <v>0</v>
      </c>
      <c r="J77" s="236"/>
      <c r="K77" s="237">
        <f>ROUND(E77*J77,2)</f>
        <v>0</v>
      </c>
      <c r="L77" s="237">
        <v>12</v>
      </c>
      <c r="M77" s="237">
        <f>G77*(1+L77/100)</f>
        <v>0</v>
      </c>
      <c r="N77" s="235">
        <v>0</v>
      </c>
      <c r="O77" s="235">
        <f>ROUND(E77*N77,2)</f>
        <v>0</v>
      </c>
      <c r="P77" s="235">
        <v>0</v>
      </c>
      <c r="Q77" s="235">
        <f>ROUND(E77*P77,2)</f>
        <v>0</v>
      </c>
      <c r="R77" s="237" t="s">
        <v>1982</v>
      </c>
      <c r="S77" s="237" t="s">
        <v>292</v>
      </c>
      <c r="T77" s="238" t="s">
        <v>439</v>
      </c>
      <c r="U77" s="220">
        <v>2.5999999999999999E-2</v>
      </c>
      <c r="V77" s="220">
        <f>ROUND(E77*U77,2)</f>
        <v>0.53</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5">
      <c r="A78" s="217"/>
      <c r="B78" s="218"/>
      <c r="C78" s="265" t="s">
        <v>2562</v>
      </c>
      <c r="D78" s="257"/>
      <c r="E78" s="258">
        <v>20.5</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5">
      <c r="A79" s="242">
        <v>28</v>
      </c>
      <c r="B79" s="243" t="s">
        <v>2581</v>
      </c>
      <c r="C79" s="253" t="s">
        <v>2582</v>
      </c>
      <c r="D79" s="244" t="s">
        <v>389</v>
      </c>
      <c r="E79" s="245">
        <v>20.5</v>
      </c>
      <c r="F79" s="246"/>
      <c r="G79" s="247">
        <f>ROUND(E79*F79,2)</f>
        <v>0</v>
      </c>
      <c r="H79" s="246"/>
      <c r="I79" s="247">
        <f>ROUND(E79*H79,2)</f>
        <v>0</v>
      </c>
      <c r="J79" s="246"/>
      <c r="K79" s="247">
        <f>ROUND(E79*J79,2)</f>
        <v>0</v>
      </c>
      <c r="L79" s="247">
        <v>12</v>
      </c>
      <c r="M79" s="247">
        <f>G79*(1+L79/100)</f>
        <v>0</v>
      </c>
      <c r="N79" s="245">
        <v>5.0000000000000002E-5</v>
      </c>
      <c r="O79" s="245">
        <f>ROUND(E79*N79,2)</f>
        <v>0</v>
      </c>
      <c r="P79" s="245">
        <v>0</v>
      </c>
      <c r="Q79" s="245">
        <f>ROUND(E79*P79,2)</f>
        <v>0</v>
      </c>
      <c r="R79" s="247" t="s">
        <v>1982</v>
      </c>
      <c r="S79" s="247" t="s">
        <v>292</v>
      </c>
      <c r="T79" s="248" t="s">
        <v>439</v>
      </c>
      <c r="U79" s="220">
        <v>3.4000000000000002E-2</v>
      </c>
      <c r="V79" s="220">
        <f>ROUND(E79*U79,2)</f>
        <v>0.7</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5">
      <c r="A80" s="225" t="s">
        <v>287</v>
      </c>
      <c r="B80" s="226" t="s">
        <v>188</v>
      </c>
      <c r="C80" s="249" t="s">
        <v>190</v>
      </c>
      <c r="D80" s="227"/>
      <c r="E80" s="228"/>
      <c r="F80" s="229"/>
      <c r="G80" s="229">
        <f>SUMIF(AG81:AG82,"&lt;&gt;NOR",G81:G82)</f>
        <v>0</v>
      </c>
      <c r="H80" s="229"/>
      <c r="I80" s="229">
        <f>SUM(I81:I82)</f>
        <v>0</v>
      </c>
      <c r="J80" s="229"/>
      <c r="K80" s="229">
        <f>SUM(K81:K82)</f>
        <v>0</v>
      </c>
      <c r="L80" s="229"/>
      <c r="M80" s="229">
        <f>SUM(M81:M82)</f>
        <v>0</v>
      </c>
      <c r="N80" s="228"/>
      <c r="O80" s="228">
        <f>SUM(O81:O82)</f>
        <v>0</v>
      </c>
      <c r="P80" s="228"/>
      <c r="Q80" s="228">
        <f>SUM(Q81:Q82)</f>
        <v>0</v>
      </c>
      <c r="R80" s="229"/>
      <c r="S80" s="229"/>
      <c r="T80" s="230"/>
      <c r="U80" s="224"/>
      <c r="V80" s="224">
        <f>SUM(V81:V82)</f>
        <v>10.19</v>
      </c>
      <c r="W80" s="224"/>
      <c r="X80" s="224"/>
      <c r="Y80" s="224"/>
      <c r="AG80" t="s">
        <v>288</v>
      </c>
    </row>
    <row r="81" spans="1:60" outlineLevel="1" x14ac:dyDescent="0.25">
      <c r="A81" s="232">
        <v>29</v>
      </c>
      <c r="B81" s="233" t="s">
        <v>2433</v>
      </c>
      <c r="C81" s="250" t="s">
        <v>2434</v>
      </c>
      <c r="D81" s="234" t="s">
        <v>465</v>
      </c>
      <c r="E81" s="235">
        <v>48.18159</v>
      </c>
      <c r="F81" s="236"/>
      <c r="G81" s="237">
        <f>ROUND(E81*F81,2)</f>
        <v>0</v>
      </c>
      <c r="H81" s="236"/>
      <c r="I81" s="237">
        <f>ROUND(E81*H81,2)</f>
        <v>0</v>
      </c>
      <c r="J81" s="236"/>
      <c r="K81" s="237">
        <f>ROUND(E81*J81,2)</f>
        <v>0</v>
      </c>
      <c r="L81" s="237">
        <v>12</v>
      </c>
      <c r="M81" s="237">
        <f>G81*(1+L81/100)</f>
        <v>0</v>
      </c>
      <c r="N81" s="235">
        <v>0</v>
      </c>
      <c r="O81" s="235">
        <f>ROUND(E81*N81,2)</f>
        <v>0</v>
      </c>
      <c r="P81" s="235">
        <v>0</v>
      </c>
      <c r="Q81" s="235">
        <f>ROUND(E81*P81,2)</f>
        <v>0</v>
      </c>
      <c r="R81" s="237" t="s">
        <v>1982</v>
      </c>
      <c r="S81" s="237" t="s">
        <v>292</v>
      </c>
      <c r="T81" s="238" t="s">
        <v>439</v>
      </c>
      <c r="U81" s="220">
        <v>0.21149999999999999</v>
      </c>
      <c r="V81" s="220">
        <f>ROUND(E81*U81,2)</f>
        <v>10.19</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6" t="s">
        <v>2435</v>
      </c>
      <c r="D82" s="263"/>
      <c r="E82" s="263"/>
      <c r="F82" s="263"/>
      <c r="G82" s="263"/>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467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5">
      <c r="A83" s="3"/>
      <c r="B83" s="4"/>
      <c r="C83" s="254"/>
      <c r="D83" s="6"/>
      <c r="E83" s="3"/>
      <c r="F83" s="3"/>
      <c r="G83" s="3"/>
      <c r="H83" s="3"/>
      <c r="I83" s="3"/>
      <c r="J83" s="3"/>
      <c r="K83" s="3"/>
      <c r="L83" s="3"/>
      <c r="M83" s="3"/>
      <c r="N83" s="3"/>
      <c r="O83" s="3"/>
      <c r="P83" s="3"/>
      <c r="Q83" s="3"/>
      <c r="R83" s="3"/>
      <c r="S83" s="3"/>
      <c r="T83" s="3"/>
      <c r="U83" s="3"/>
      <c r="V83" s="3"/>
      <c r="W83" s="3"/>
      <c r="X83" s="3"/>
      <c r="Y83" s="3"/>
      <c r="AE83">
        <v>12</v>
      </c>
      <c r="AF83">
        <v>21</v>
      </c>
      <c r="AG83" t="s">
        <v>273</v>
      </c>
    </row>
    <row r="84" spans="1:60" x14ac:dyDescent="0.25">
      <c r="A84" s="213"/>
      <c r="B84" s="214" t="s">
        <v>29</v>
      </c>
      <c r="C84" s="255"/>
      <c r="D84" s="215"/>
      <c r="E84" s="216"/>
      <c r="F84" s="216"/>
      <c r="G84" s="231">
        <f>G8+G46+G50+G80</f>
        <v>0</v>
      </c>
      <c r="H84" s="3"/>
      <c r="I84" s="3"/>
      <c r="J84" s="3"/>
      <c r="K84" s="3"/>
      <c r="L84" s="3"/>
      <c r="M84" s="3"/>
      <c r="N84" s="3"/>
      <c r="O84" s="3"/>
      <c r="P84" s="3"/>
      <c r="Q84" s="3"/>
      <c r="R84" s="3"/>
      <c r="S84" s="3"/>
      <c r="T84" s="3"/>
      <c r="U84" s="3"/>
      <c r="V84" s="3"/>
      <c r="W84" s="3"/>
      <c r="X84" s="3"/>
      <c r="Y84" s="3"/>
      <c r="AE84">
        <f>SUMIF(L7:L82,AE83,G7:G82)</f>
        <v>0</v>
      </c>
      <c r="AF84">
        <f>SUMIF(L7:L82,AF83,G7:G82)</f>
        <v>0</v>
      </c>
      <c r="AG84" t="s">
        <v>379</v>
      </c>
    </row>
    <row r="85" spans="1:60" x14ac:dyDescent="0.25">
      <c r="C85" s="256"/>
      <c r="D85" s="10"/>
      <c r="AG85" t="s">
        <v>386</v>
      </c>
    </row>
    <row r="86" spans="1:60" x14ac:dyDescent="0.25">
      <c r="D86" s="10"/>
    </row>
    <row r="87" spans="1:60" x14ac:dyDescent="0.25">
      <c r="D87" s="10"/>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SPSMWN3O3ZAnPzlzp4usot4b+An2S9Gd951JOGLNusGWdmsXc+NdSLqgNDGT0qE2SHhTxsRz4BAkZygQi1IDg==" saltValue="Om1OLztP7wL5CoLJNcJKJw==" spinCount="100000" sheet="1" formatRows="0"/>
  <mergeCells count="28">
    <mergeCell ref="C73:G73"/>
    <mergeCell ref="C75:G75"/>
    <mergeCell ref="C76:G76"/>
    <mergeCell ref="C82:G82"/>
    <mergeCell ref="C40:G40"/>
    <mergeCell ref="C48:G48"/>
    <mergeCell ref="C60:G60"/>
    <mergeCell ref="C63:G63"/>
    <mergeCell ref="C66:G66"/>
    <mergeCell ref="C71:G71"/>
    <mergeCell ref="C32:G32"/>
    <mergeCell ref="C35:G35"/>
    <mergeCell ref="C36:G36"/>
    <mergeCell ref="C37:G37"/>
    <mergeCell ref="C38:G38"/>
    <mergeCell ref="C39:G39"/>
    <mergeCell ref="C14:G14"/>
    <mergeCell ref="C16:G16"/>
    <mergeCell ref="C19:G19"/>
    <mergeCell ref="C21:G21"/>
    <mergeCell ref="C24:G24"/>
    <mergeCell ref="C27:G2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9F36-A076-457A-92B7-C0AD78370BA5}">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82</v>
      </c>
      <c r="C4" s="202" t="s">
        <v>83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205</v>
      </c>
      <c r="C8" s="249" t="s">
        <v>206</v>
      </c>
      <c r="D8" s="227"/>
      <c r="E8" s="228"/>
      <c r="F8" s="229"/>
      <c r="G8" s="229">
        <f>SUMIF(AG9:AG14,"&lt;&gt;NOR",G9:G14)</f>
        <v>0</v>
      </c>
      <c r="H8" s="229"/>
      <c r="I8" s="229">
        <f>SUM(I9:I14)</f>
        <v>0</v>
      </c>
      <c r="J8" s="229"/>
      <c r="K8" s="229">
        <f>SUM(K9:K14)</f>
        <v>0</v>
      </c>
      <c r="L8" s="229"/>
      <c r="M8" s="229">
        <f>SUM(M9:M14)</f>
        <v>0</v>
      </c>
      <c r="N8" s="228"/>
      <c r="O8" s="228">
        <f>SUM(O9:O14)</f>
        <v>0.24</v>
      </c>
      <c r="P8" s="228"/>
      <c r="Q8" s="228">
        <f>SUM(Q9:Q14)</f>
        <v>0</v>
      </c>
      <c r="R8" s="229"/>
      <c r="S8" s="229"/>
      <c r="T8" s="230"/>
      <c r="U8" s="224"/>
      <c r="V8" s="224">
        <f>SUM(V9:V14)</f>
        <v>11.62</v>
      </c>
      <c r="W8" s="224"/>
      <c r="X8" s="224"/>
      <c r="Y8" s="224"/>
      <c r="AG8" t="s">
        <v>288</v>
      </c>
    </row>
    <row r="9" spans="1:60" outlineLevel="1" x14ac:dyDescent="0.25">
      <c r="A9" s="242">
        <v>1</v>
      </c>
      <c r="B9" s="243" t="s">
        <v>2583</v>
      </c>
      <c r="C9" s="253" t="s">
        <v>2584</v>
      </c>
      <c r="D9" s="244" t="s">
        <v>2204</v>
      </c>
      <c r="E9" s="245">
        <v>1</v>
      </c>
      <c r="F9" s="246"/>
      <c r="G9" s="247">
        <f>ROUND(E9*F9,2)</f>
        <v>0</v>
      </c>
      <c r="H9" s="246"/>
      <c r="I9" s="247">
        <f>ROUND(E9*H9,2)</f>
        <v>0</v>
      </c>
      <c r="J9" s="246"/>
      <c r="K9" s="247">
        <f>ROUND(E9*J9,2)</f>
        <v>0</v>
      </c>
      <c r="L9" s="247">
        <v>12</v>
      </c>
      <c r="M9" s="247">
        <f>G9*(1+L9/100)</f>
        <v>0</v>
      </c>
      <c r="N9" s="245">
        <v>7.3999999999999999E-4</v>
      </c>
      <c r="O9" s="245">
        <f>ROUND(E9*N9,2)</f>
        <v>0</v>
      </c>
      <c r="P9" s="245">
        <v>0</v>
      </c>
      <c r="Q9" s="245">
        <f>ROUND(E9*P9,2)</f>
        <v>0</v>
      </c>
      <c r="R9" s="247" t="s">
        <v>2276</v>
      </c>
      <c r="S9" s="247" t="s">
        <v>292</v>
      </c>
      <c r="T9" s="248" t="s">
        <v>439</v>
      </c>
      <c r="U9" s="220">
        <v>9.1110000000000007</v>
      </c>
      <c r="V9" s="220">
        <f>ROUND(E9*U9,2)</f>
        <v>9.11</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32">
        <v>2</v>
      </c>
      <c r="B10" s="233" t="s">
        <v>2585</v>
      </c>
      <c r="C10" s="250" t="s">
        <v>2586</v>
      </c>
      <c r="D10" s="234" t="s">
        <v>465</v>
      </c>
      <c r="E10" s="235">
        <v>0.23763999999999999</v>
      </c>
      <c r="F10" s="236"/>
      <c r="G10" s="237">
        <f>ROUND(E10*F10,2)</f>
        <v>0</v>
      </c>
      <c r="H10" s="236"/>
      <c r="I10" s="237">
        <f>ROUND(E10*H10,2)</f>
        <v>0</v>
      </c>
      <c r="J10" s="236"/>
      <c r="K10" s="237">
        <f>ROUND(E10*J10,2)</f>
        <v>0</v>
      </c>
      <c r="L10" s="237">
        <v>12</v>
      </c>
      <c r="M10" s="237">
        <f>G10*(1+L10/100)</f>
        <v>0</v>
      </c>
      <c r="N10" s="235">
        <v>0</v>
      </c>
      <c r="O10" s="235">
        <f>ROUND(E10*N10,2)</f>
        <v>0</v>
      </c>
      <c r="P10" s="235">
        <v>0</v>
      </c>
      <c r="Q10" s="235">
        <f>ROUND(E10*P10,2)</f>
        <v>0</v>
      </c>
      <c r="R10" s="237" t="s">
        <v>2276</v>
      </c>
      <c r="S10" s="237" t="s">
        <v>292</v>
      </c>
      <c r="T10" s="238" t="s">
        <v>439</v>
      </c>
      <c r="U10" s="220">
        <v>10.582000000000001</v>
      </c>
      <c r="V10" s="220">
        <f>ROUND(E10*U10,2)</f>
        <v>2.5099999999999998</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5">
      <c r="A11" s="217"/>
      <c r="B11" s="218"/>
      <c r="C11" s="266" t="s">
        <v>1341</v>
      </c>
      <c r="D11" s="263"/>
      <c r="E11" s="263"/>
      <c r="F11" s="263"/>
      <c r="G11" s="26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467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3</v>
      </c>
      <c r="B12" s="233" t="s">
        <v>2587</v>
      </c>
      <c r="C12" s="250" t="s">
        <v>2588</v>
      </c>
      <c r="D12" s="234" t="s">
        <v>340</v>
      </c>
      <c r="E12" s="235">
        <v>1</v>
      </c>
      <c r="F12" s="236"/>
      <c r="G12" s="237">
        <f>ROUND(E12*F12,2)</f>
        <v>0</v>
      </c>
      <c r="H12" s="236"/>
      <c r="I12" s="237">
        <f>ROUND(E12*H12,2)</f>
        <v>0</v>
      </c>
      <c r="J12" s="236"/>
      <c r="K12" s="237">
        <f>ROUND(E12*J12,2)</f>
        <v>0</v>
      </c>
      <c r="L12" s="237">
        <v>12</v>
      </c>
      <c r="M12" s="237">
        <f>G12*(1+L12/100)</f>
        <v>0</v>
      </c>
      <c r="N12" s="235">
        <v>0.2369</v>
      </c>
      <c r="O12" s="235">
        <f>ROUND(E12*N12,2)</f>
        <v>0.24</v>
      </c>
      <c r="P12" s="235">
        <v>0</v>
      </c>
      <c r="Q12" s="235">
        <f>ROUND(E12*P12,2)</f>
        <v>0</v>
      </c>
      <c r="R12" s="237"/>
      <c r="S12" s="237" t="s">
        <v>325</v>
      </c>
      <c r="T12" s="23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92.4" outlineLevel="2" x14ac:dyDescent="0.25">
      <c r="A13" s="217"/>
      <c r="B13" s="218"/>
      <c r="C13" s="251" t="s">
        <v>2589</v>
      </c>
      <c r="D13" s="239"/>
      <c r="E13" s="239"/>
      <c r="F13" s="239"/>
      <c r="G13" s="239"/>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40" t="str">
        <f>C13</f>
        <v>výkon tepelného čerpadla 10,91 kW při venkovní teplotě -17°C a teplotě topné vody 25°C při COP 2,56, tepelné čerpadlo vybaveno 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ekvitermní regulací s ovládacím panelem vestavěným ve vnitřní jednotce, topná křivka ekvitermní regulace bude nastavena na 26°C topné vody při venkovních -17°C (čidlo venkovní teploty bude vestavěno ve venkovní jednotce), oběhové čerpadlo nastaveno na nejvyšší otáčky, vnitřní jednotka vybavena elektroohřevem o výkonu 9 kW, maximální výstupní teplota topné vody 60°C, maximální venkovní provozní teplota -25°C, venkovní jednotka o rozměrech 1429x1080x532 mm a hmotnosti 138 kg osazena na konzole 0,5 m nad střechu, vnitřní jednotka 800x450x480 mm o hmotnosti 53 kg zavěšena na stěně, max. doporučené jištění venkovní jednotky 3x16 A, max. doporučené jištění vnitřní jednotky 3x16A, plnění chladiva provedeno dle předpisů výrobce, akustický výkon venkovní jednotky 67 dB(A)</v>
      </c>
      <c r="BB13" s="210"/>
      <c r="BC13" s="210"/>
      <c r="BD13" s="210"/>
      <c r="BE13" s="210"/>
      <c r="BF13" s="210"/>
      <c r="BG13" s="210"/>
      <c r="BH13" s="210"/>
    </row>
    <row r="14" spans="1:60" outlineLevel="1" x14ac:dyDescent="0.25">
      <c r="A14" s="242">
        <v>4</v>
      </c>
      <c r="B14" s="243" t="s">
        <v>2590</v>
      </c>
      <c r="C14" s="253" t="s">
        <v>2591</v>
      </c>
      <c r="D14" s="244" t="s">
        <v>2592</v>
      </c>
      <c r="E14" s="245">
        <v>1</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5">
      <c r="A15" s="225" t="s">
        <v>287</v>
      </c>
      <c r="B15" s="226" t="s">
        <v>207</v>
      </c>
      <c r="C15" s="249" t="s">
        <v>208</v>
      </c>
      <c r="D15" s="227"/>
      <c r="E15" s="228"/>
      <c r="F15" s="229"/>
      <c r="G15" s="229">
        <f>SUMIF(AG16:AG26,"&lt;&gt;NOR",G16:G26)</f>
        <v>0</v>
      </c>
      <c r="H15" s="229"/>
      <c r="I15" s="229">
        <f>SUM(I16:I26)</f>
        <v>0</v>
      </c>
      <c r="J15" s="229"/>
      <c r="K15" s="229">
        <f>SUM(K16:K26)</f>
        <v>0</v>
      </c>
      <c r="L15" s="229"/>
      <c r="M15" s="229">
        <f>SUM(M16:M26)</f>
        <v>0</v>
      </c>
      <c r="N15" s="228"/>
      <c r="O15" s="228">
        <f>SUM(O16:O26)</f>
        <v>0.37</v>
      </c>
      <c r="P15" s="228"/>
      <c r="Q15" s="228">
        <f>SUM(Q16:Q26)</f>
        <v>0</v>
      </c>
      <c r="R15" s="229"/>
      <c r="S15" s="229"/>
      <c r="T15" s="230"/>
      <c r="U15" s="224"/>
      <c r="V15" s="224">
        <f>SUM(V16:V26)</f>
        <v>9.3500000000000014</v>
      </c>
      <c r="W15" s="224"/>
      <c r="X15" s="224"/>
      <c r="Y15" s="224"/>
      <c r="AG15" t="s">
        <v>288</v>
      </c>
    </row>
    <row r="16" spans="1:60" outlineLevel="1" x14ac:dyDescent="0.25">
      <c r="A16" s="242">
        <v>5</v>
      </c>
      <c r="B16" s="243" t="s">
        <v>2593</v>
      </c>
      <c r="C16" s="253" t="s">
        <v>2594</v>
      </c>
      <c r="D16" s="244" t="s">
        <v>2204</v>
      </c>
      <c r="E16" s="245">
        <v>1</v>
      </c>
      <c r="F16" s="246"/>
      <c r="G16" s="247">
        <f>ROUND(E16*F16,2)</f>
        <v>0</v>
      </c>
      <c r="H16" s="246"/>
      <c r="I16" s="247">
        <f>ROUND(E16*H16,2)</f>
        <v>0</v>
      </c>
      <c r="J16" s="246"/>
      <c r="K16" s="247">
        <f>ROUND(E16*J16,2)</f>
        <v>0</v>
      </c>
      <c r="L16" s="247">
        <v>12</v>
      </c>
      <c r="M16" s="247">
        <f>G16*(1+L16/100)</f>
        <v>0</v>
      </c>
      <c r="N16" s="245">
        <v>9.3200000000000002E-3</v>
      </c>
      <c r="O16" s="245">
        <f>ROUND(E16*N16,2)</f>
        <v>0.01</v>
      </c>
      <c r="P16" s="245">
        <v>0</v>
      </c>
      <c r="Q16" s="245">
        <f>ROUND(E16*P16,2)</f>
        <v>0</v>
      </c>
      <c r="R16" s="247" t="s">
        <v>2276</v>
      </c>
      <c r="S16" s="247" t="s">
        <v>292</v>
      </c>
      <c r="T16" s="248" t="s">
        <v>439</v>
      </c>
      <c r="U16" s="220">
        <v>5.7240000000000002</v>
      </c>
      <c r="V16" s="220">
        <f>ROUND(E16*U16,2)</f>
        <v>5.72</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6</v>
      </c>
      <c r="B17" s="243" t="s">
        <v>2595</v>
      </c>
      <c r="C17" s="253" t="s">
        <v>2596</v>
      </c>
      <c r="D17" s="244" t="s">
        <v>2204</v>
      </c>
      <c r="E17" s="245">
        <v>1</v>
      </c>
      <c r="F17" s="246"/>
      <c r="G17" s="247">
        <f>ROUND(E17*F17,2)</f>
        <v>0</v>
      </c>
      <c r="H17" s="246"/>
      <c r="I17" s="247">
        <f>ROUND(E17*H17,2)</f>
        <v>0</v>
      </c>
      <c r="J17" s="246"/>
      <c r="K17" s="247">
        <f>ROUND(E17*J17,2)</f>
        <v>0</v>
      </c>
      <c r="L17" s="247">
        <v>12</v>
      </c>
      <c r="M17" s="247">
        <f>G17*(1+L17/100)</f>
        <v>0</v>
      </c>
      <c r="N17" s="245">
        <v>5.2999999999999998E-4</v>
      </c>
      <c r="O17" s="245">
        <f>ROUND(E17*N17,2)</f>
        <v>0</v>
      </c>
      <c r="P17" s="245">
        <v>0</v>
      </c>
      <c r="Q17" s="245">
        <f>ROUND(E17*P17,2)</f>
        <v>0</v>
      </c>
      <c r="R17" s="247" t="s">
        <v>2276</v>
      </c>
      <c r="S17" s="247" t="s">
        <v>292</v>
      </c>
      <c r="T17" s="248" t="s">
        <v>439</v>
      </c>
      <c r="U17" s="220">
        <v>0.25</v>
      </c>
      <c r="V17" s="220">
        <f>ROUND(E17*U17,2)</f>
        <v>0.25</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7</v>
      </c>
      <c r="B18" s="243" t="s">
        <v>2597</v>
      </c>
      <c r="C18" s="253" t="s">
        <v>2598</v>
      </c>
      <c r="D18" s="244" t="s">
        <v>2204</v>
      </c>
      <c r="E18" s="245">
        <v>1</v>
      </c>
      <c r="F18" s="246"/>
      <c r="G18" s="247">
        <f>ROUND(E18*F18,2)</f>
        <v>0</v>
      </c>
      <c r="H18" s="246"/>
      <c r="I18" s="247">
        <f>ROUND(E18*H18,2)</f>
        <v>0</v>
      </c>
      <c r="J18" s="246"/>
      <c r="K18" s="247">
        <f>ROUND(E18*J18,2)</f>
        <v>0</v>
      </c>
      <c r="L18" s="247">
        <v>12</v>
      </c>
      <c r="M18" s="247">
        <f>G18*(1+L18/100)</f>
        <v>0</v>
      </c>
      <c r="N18" s="245">
        <v>1.2540000000000001E-2</v>
      </c>
      <c r="O18" s="245">
        <f>ROUND(E18*N18,2)</f>
        <v>0.01</v>
      </c>
      <c r="P18" s="245">
        <v>0</v>
      </c>
      <c r="Q18" s="245">
        <f>ROUND(E18*P18,2)</f>
        <v>0</v>
      </c>
      <c r="R18" s="247" t="s">
        <v>2276</v>
      </c>
      <c r="S18" s="247" t="s">
        <v>292</v>
      </c>
      <c r="T18" s="248" t="s">
        <v>439</v>
      </c>
      <c r="U18" s="220">
        <v>1.3520000000000001</v>
      </c>
      <c r="V18" s="220">
        <f>ROUND(E18*U18,2)</f>
        <v>1.35</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8</v>
      </c>
      <c r="B19" s="243" t="s">
        <v>2599</v>
      </c>
      <c r="C19" s="253" t="s">
        <v>2600</v>
      </c>
      <c r="D19" s="244" t="s">
        <v>2204</v>
      </c>
      <c r="E19" s="245">
        <v>1</v>
      </c>
      <c r="F19" s="246"/>
      <c r="G19" s="247">
        <f>ROUND(E19*F19,2)</f>
        <v>0</v>
      </c>
      <c r="H19" s="246"/>
      <c r="I19" s="247">
        <f>ROUND(E19*H19,2)</f>
        <v>0</v>
      </c>
      <c r="J19" s="246"/>
      <c r="K19" s="247">
        <f>ROUND(E19*J19,2)</f>
        <v>0</v>
      </c>
      <c r="L19" s="247">
        <v>12</v>
      </c>
      <c r="M19" s="247">
        <f>G19*(1+L19/100)</f>
        <v>0</v>
      </c>
      <c r="N19" s="245">
        <v>5.9000000000000003E-4</v>
      </c>
      <c r="O19" s="245">
        <f>ROUND(E19*N19,2)</f>
        <v>0</v>
      </c>
      <c r="P19" s="245">
        <v>0</v>
      </c>
      <c r="Q19" s="245">
        <f>ROUND(E19*P19,2)</f>
        <v>0</v>
      </c>
      <c r="R19" s="247" t="s">
        <v>2276</v>
      </c>
      <c r="S19" s="247" t="s">
        <v>292</v>
      </c>
      <c r="T19" s="248" t="s">
        <v>439</v>
      </c>
      <c r="U19" s="220">
        <v>0.53</v>
      </c>
      <c r="V19" s="220">
        <f>ROUND(E19*U19,2)</f>
        <v>0.53</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9</v>
      </c>
      <c r="B20" s="243" t="s">
        <v>2601</v>
      </c>
      <c r="C20" s="253" t="s">
        <v>2602</v>
      </c>
      <c r="D20" s="244" t="s">
        <v>465</v>
      </c>
      <c r="E20" s="245">
        <v>0.36997999999999998</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t="s">
        <v>2276</v>
      </c>
      <c r="S20" s="247" t="s">
        <v>292</v>
      </c>
      <c r="T20" s="248" t="s">
        <v>439</v>
      </c>
      <c r="U20" s="220">
        <v>4.0430000000000001</v>
      </c>
      <c r="V20" s="220">
        <f>ROUND(E20*U20,2)</f>
        <v>1.5</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10</v>
      </c>
      <c r="B21" s="233" t="s">
        <v>2603</v>
      </c>
      <c r="C21" s="250" t="s">
        <v>2604</v>
      </c>
      <c r="D21" s="234" t="s">
        <v>340</v>
      </c>
      <c r="E21" s="235">
        <v>1</v>
      </c>
      <c r="F21" s="236"/>
      <c r="G21" s="237">
        <f>ROUND(E21*F21,2)</f>
        <v>0</v>
      </c>
      <c r="H21" s="236"/>
      <c r="I21" s="237">
        <f>ROUND(E21*H21,2)</f>
        <v>0</v>
      </c>
      <c r="J21" s="236"/>
      <c r="K21" s="237">
        <f>ROUND(E21*J21,2)</f>
        <v>0</v>
      </c>
      <c r="L21" s="237">
        <v>12</v>
      </c>
      <c r="M21" s="237">
        <f>G21*(1+L21/100)</f>
        <v>0</v>
      </c>
      <c r="N21" s="235">
        <v>0.01</v>
      </c>
      <c r="O21" s="235">
        <f>ROUND(E21*N21,2)</f>
        <v>0.01</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2" x14ac:dyDescent="0.25">
      <c r="A22" s="217"/>
      <c r="B22" s="218"/>
      <c r="C22" s="251" t="s">
        <v>2605</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EC motorem odolným proti zablokování a integrovanou elektronickou regulací výkonu, připojení DN40, nastavena křivka konstantního diferenčního tlaku odpovídající pracovnímu bodu 44,3 kPa při 3,56 m3/h</v>
      </c>
      <c r="BB22" s="210"/>
      <c r="BC22" s="210"/>
      <c r="BD22" s="210"/>
      <c r="BE22" s="210"/>
      <c r="BF22" s="210"/>
      <c r="BG22" s="210"/>
      <c r="BH22" s="210"/>
    </row>
    <row r="23" spans="1:60" outlineLevel="1" x14ac:dyDescent="0.25">
      <c r="A23" s="232">
        <v>11</v>
      </c>
      <c r="B23" s="233" t="s">
        <v>2606</v>
      </c>
      <c r="C23" s="250" t="s">
        <v>2607</v>
      </c>
      <c r="D23" s="234" t="s">
        <v>340</v>
      </c>
      <c r="E23" s="235">
        <v>1</v>
      </c>
      <c r="F23" s="236"/>
      <c r="G23" s="237">
        <f>ROUND(E23*F23,2)</f>
        <v>0</v>
      </c>
      <c r="H23" s="236"/>
      <c r="I23" s="237">
        <f>ROUND(E23*H23,2)</f>
        <v>0</v>
      </c>
      <c r="J23" s="236"/>
      <c r="K23" s="237">
        <f>ROUND(E23*J23,2)</f>
        <v>0</v>
      </c>
      <c r="L23" s="237">
        <v>12</v>
      </c>
      <c r="M23" s="237">
        <f>G23*(1+L23/100)</f>
        <v>0</v>
      </c>
      <c r="N23" s="235">
        <v>0.1</v>
      </c>
      <c r="O23" s="235">
        <f>ROUND(E23*N23,2)</f>
        <v>0.1</v>
      </c>
      <c r="P23" s="235">
        <v>0</v>
      </c>
      <c r="Q23" s="235">
        <f>ROUND(E23*P23,2)</f>
        <v>0</v>
      </c>
      <c r="R23" s="237"/>
      <c r="S23" s="237" t="s">
        <v>325</v>
      </c>
      <c r="T23" s="23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51" t="s">
        <v>2608</v>
      </c>
      <c r="D24" s="239"/>
      <c r="E24" s="239"/>
      <c r="F24" s="239"/>
      <c r="G24" s="23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40" t="str">
        <f>C24</f>
        <v>nádrž dodána společně se zásobníkovým ohřívačem, jenž bude instalován na nádrži, nádrž opatřena tepelnou izolací dodávanou výrobcem</v>
      </c>
      <c r="BB24" s="210"/>
      <c r="BC24" s="210"/>
      <c r="BD24" s="210"/>
      <c r="BE24" s="210"/>
      <c r="BF24" s="210"/>
      <c r="BG24" s="210"/>
      <c r="BH24" s="210"/>
    </row>
    <row r="25" spans="1:60" outlineLevel="1" x14ac:dyDescent="0.25">
      <c r="A25" s="232">
        <v>12</v>
      </c>
      <c r="B25" s="233" t="s">
        <v>2609</v>
      </c>
      <c r="C25" s="250" t="s">
        <v>2610</v>
      </c>
      <c r="D25" s="234" t="s">
        <v>340</v>
      </c>
      <c r="E25" s="235">
        <v>1</v>
      </c>
      <c r="F25" s="236"/>
      <c r="G25" s="237">
        <f>ROUND(E25*F25,2)</f>
        <v>0</v>
      </c>
      <c r="H25" s="236"/>
      <c r="I25" s="237">
        <f>ROUND(E25*H25,2)</f>
        <v>0</v>
      </c>
      <c r="J25" s="236"/>
      <c r="K25" s="237">
        <f>ROUND(E25*J25,2)</f>
        <v>0</v>
      </c>
      <c r="L25" s="237">
        <v>12</v>
      </c>
      <c r="M25" s="237">
        <f>G25*(1+L25/100)</f>
        <v>0</v>
      </c>
      <c r="N25" s="235">
        <v>0.23699999999999999</v>
      </c>
      <c r="O25" s="235">
        <f>ROUND(E25*N25,2)</f>
        <v>0.24</v>
      </c>
      <c r="P25" s="235">
        <v>0</v>
      </c>
      <c r="Q25" s="235">
        <f>ROUND(E25*P25,2)</f>
        <v>0</v>
      </c>
      <c r="R25" s="237"/>
      <c r="S25" s="237" t="s">
        <v>325</v>
      </c>
      <c r="T25" s="23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51" t="s">
        <v>2611</v>
      </c>
      <c r="D26" s="239"/>
      <c r="E26" s="239"/>
      <c r="F26" s="239"/>
      <c r="G26" s="239"/>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40" t="str">
        <f>C26</f>
        <v>přestupní plocha výměníku 4,2 m2, tepelná ztráta sáláním dle DIN 44532 1,14 kWh/24h, zásobník instalován na taktovací nádrži</v>
      </c>
      <c r="BB26" s="210"/>
      <c r="BC26" s="210"/>
      <c r="BD26" s="210"/>
      <c r="BE26" s="210"/>
      <c r="BF26" s="210"/>
      <c r="BG26" s="210"/>
      <c r="BH26" s="210"/>
    </row>
    <row r="27" spans="1:60" x14ac:dyDescent="0.25">
      <c r="A27" s="225" t="s">
        <v>287</v>
      </c>
      <c r="B27" s="226" t="s">
        <v>209</v>
      </c>
      <c r="C27" s="249" t="s">
        <v>210</v>
      </c>
      <c r="D27" s="227"/>
      <c r="E27" s="228"/>
      <c r="F27" s="229"/>
      <c r="G27" s="229">
        <f>SUMIF(AG28:AG38,"&lt;&gt;NOR",G28:G38)</f>
        <v>0</v>
      </c>
      <c r="H27" s="229"/>
      <c r="I27" s="229">
        <f>SUM(I28:I38)</f>
        <v>0</v>
      </c>
      <c r="J27" s="229"/>
      <c r="K27" s="229">
        <f>SUM(K28:K38)</f>
        <v>0</v>
      </c>
      <c r="L27" s="229"/>
      <c r="M27" s="229">
        <f>SUM(M28:M38)</f>
        <v>0</v>
      </c>
      <c r="N27" s="228"/>
      <c r="O27" s="228">
        <f>SUM(O28:O38)</f>
        <v>0.16999999999999998</v>
      </c>
      <c r="P27" s="228"/>
      <c r="Q27" s="228">
        <f>SUM(Q28:Q38)</f>
        <v>0</v>
      </c>
      <c r="R27" s="229"/>
      <c r="S27" s="229"/>
      <c r="T27" s="230"/>
      <c r="U27" s="224"/>
      <c r="V27" s="224">
        <f>SUM(V28:V38)</f>
        <v>44.45</v>
      </c>
      <c r="W27" s="224"/>
      <c r="X27" s="224"/>
      <c r="Y27" s="224"/>
      <c r="AG27" t="s">
        <v>288</v>
      </c>
    </row>
    <row r="28" spans="1:60" outlineLevel="1" x14ac:dyDescent="0.25">
      <c r="A28" s="242">
        <v>13</v>
      </c>
      <c r="B28" s="243" t="s">
        <v>2612</v>
      </c>
      <c r="C28" s="253" t="s">
        <v>2613</v>
      </c>
      <c r="D28" s="244" t="s">
        <v>389</v>
      </c>
      <c r="E28" s="245">
        <v>69</v>
      </c>
      <c r="F28" s="246"/>
      <c r="G28" s="247">
        <f>ROUND(E28*F28,2)</f>
        <v>0</v>
      </c>
      <c r="H28" s="246"/>
      <c r="I28" s="247">
        <f>ROUND(E28*H28,2)</f>
        <v>0</v>
      </c>
      <c r="J28" s="246"/>
      <c r="K28" s="247">
        <f>ROUND(E28*J28,2)</f>
        <v>0</v>
      </c>
      <c r="L28" s="247">
        <v>12</v>
      </c>
      <c r="M28" s="247">
        <f>G28*(1+L28/100)</f>
        <v>0</v>
      </c>
      <c r="N28" s="245">
        <v>2.0000000000000002E-5</v>
      </c>
      <c r="O28" s="245">
        <f>ROUND(E28*N28,2)</f>
        <v>0</v>
      </c>
      <c r="P28" s="245">
        <v>0</v>
      </c>
      <c r="Q28" s="245">
        <f>ROUND(E28*P28,2)</f>
        <v>0</v>
      </c>
      <c r="R28" s="247" t="s">
        <v>915</v>
      </c>
      <c r="S28" s="247" t="s">
        <v>292</v>
      </c>
      <c r="T28" s="248" t="s">
        <v>439</v>
      </c>
      <c r="U28" s="220">
        <v>0.13500000000000001</v>
      </c>
      <c r="V28" s="220">
        <f>ROUND(E28*U28,2)</f>
        <v>9.32</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14</v>
      </c>
      <c r="B29" s="243" t="s">
        <v>2614</v>
      </c>
      <c r="C29" s="253" t="s">
        <v>2615</v>
      </c>
      <c r="D29" s="244" t="s">
        <v>389</v>
      </c>
      <c r="E29" s="245">
        <v>12</v>
      </c>
      <c r="F29" s="246"/>
      <c r="G29" s="247">
        <f>ROUND(E29*F29,2)</f>
        <v>0</v>
      </c>
      <c r="H29" s="246"/>
      <c r="I29" s="247">
        <f>ROUND(E29*H29,2)</f>
        <v>0</v>
      </c>
      <c r="J29" s="246"/>
      <c r="K29" s="247">
        <f>ROUND(E29*J29,2)</f>
        <v>0</v>
      </c>
      <c r="L29" s="247">
        <v>12</v>
      </c>
      <c r="M29" s="247">
        <f>G29*(1+L29/100)</f>
        <v>0</v>
      </c>
      <c r="N29" s="245">
        <v>4.0000000000000003E-5</v>
      </c>
      <c r="O29" s="245">
        <f>ROUND(E29*N29,2)</f>
        <v>0</v>
      </c>
      <c r="P29" s="245">
        <v>0</v>
      </c>
      <c r="Q29" s="245">
        <f>ROUND(E29*P29,2)</f>
        <v>0</v>
      </c>
      <c r="R29" s="247" t="s">
        <v>915</v>
      </c>
      <c r="S29" s="247" t="s">
        <v>292</v>
      </c>
      <c r="T29" s="248" t="s">
        <v>439</v>
      </c>
      <c r="U29" s="220">
        <v>0.13500000000000001</v>
      </c>
      <c r="V29" s="220">
        <f>ROUND(E29*U29,2)</f>
        <v>1.62</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0.399999999999999" outlineLevel="1" x14ac:dyDescent="0.25">
      <c r="A30" s="232">
        <v>15</v>
      </c>
      <c r="B30" s="233" t="s">
        <v>2616</v>
      </c>
      <c r="C30" s="250" t="s">
        <v>2617</v>
      </c>
      <c r="D30" s="234" t="s">
        <v>389</v>
      </c>
      <c r="E30" s="235">
        <v>20</v>
      </c>
      <c r="F30" s="236"/>
      <c r="G30" s="237">
        <f>ROUND(E30*F30,2)</f>
        <v>0</v>
      </c>
      <c r="H30" s="236"/>
      <c r="I30" s="237">
        <f>ROUND(E30*H30,2)</f>
        <v>0</v>
      </c>
      <c r="J30" s="236"/>
      <c r="K30" s="237">
        <f>ROUND(E30*J30,2)</f>
        <v>0</v>
      </c>
      <c r="L30" s="237">
        <v>12</v>
      </c>
      <c r="M30" s="237">
        <f>G30*(1+L30/100)</f>
        <v>0</v>
      </c>
      <c r="N30" s="235">
        <v>1.6000000000000001E-3</v>
      </c>
      <c r="O30" s="235">
        <f>ROUND(E30*N30,2)</f>
        <v>0.03</v>
      </c>
      <c r="P30" s="235">
        <v>0</v>
      </c>
      <c r="Q30" s="235">
        <f>ROUND(E30*P30,2)</f>
        <v>0</v>
      </c>
      <c r="R30" s="237" t="s">
        <v>2276</v>
      </c>
      <c r="S30" s="237" t="s">
        <v>292</v>
      </c>
      <c r="T30" s="238" t="s">
        <v>439</v>
      </c>
      <c r="U30" s="220">
        <v>0.33332000000000001</v>
      </c>
      <c r="V30" s="220">
        <f>ROUND(E30*U30,2)</f>
        <v>6.67</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6" t="s">
        <v>2163</v>
      </c>
      <c r="D31" s="263"/>
      <c r="E31" s="263"/>
      <c r="F31" s="263"/>
      <c r="G31" s="263"/>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467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0.399999999999999" outlineLevel="1" x14ac:dyDescent="0.25">
      <c r="A32" s="232">
        <v>16</v>
      </c>
      <c r="B32" s="233" t="s">
        <v>2618</v>
      </c>
      <c r="C32" s="250" t="s">
        <v>2619</v>
      </c>
      <c r="D32" s="234" t="s">
        <v>389</v>
      </c>
      <c r="E32" s="235">
        <v>8</v>
      </c>
      <c r="F32" s="236"/>
      <c r="G32" s="237">
        <f>ROUND(E32*F32,2)</f>
        <v>0</v>
      </c>
      <c r="H32" s="236"/>
      <c r="I32" s="237">
        <f>ROUND(E32*H32,2)</f>
        <v>0</v>
      </c>
      <c r="J32" s="236"/>
      <c r="K32" s="237">
        <f>ROUND(E32*J32,2)</f>
        <v>0</v>
      </c>
      <c r="L32" s="237">
        <v>12</v>
      </c>
      <c r="M32" s="237">
        <f>G32*(1+L32/100)</f>
        <v>0</v>
      </c>
      <c r="N32" s="235">
        <v>1.9599999999999999E-3</v>
      </c>
      <c r="O32" s="235">
        <f>ROUND(E32*N32,2)</f>
        <v>0.02</v>
      </c>
      <c r="P32" s="235">
        <v>0</v>
      </c>
      <c r="Q32" s="235">
        <f>ROUND(E32*P32,2)</f>
        <v>0</v>
      </c>
      <c r="R32" s="237" t="s">
        <v>2276</v>
      </c>
      <c r="S32" s="237" t="s">
        <v>292</v>
      </c>
      <c r="T32" s="238" t="s">
        <v>439</v>
      </c>
      <c r="U32" s="220">
        <v>0.3579</v>
      </c>
      <c r="V32" s="220">
        <f>ROUND(E32*U32,2)</f>
        <v>2.86</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6" t="s">
        <v>2163</v>
      </c>
      <c r="D33" s="263"/>
      <c r="E33" s="263"/>
      <c r="F33" s="263"/>
      <c r="G33" s="263"/>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467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0.399999999999999" outlineLevel="1" x14ac:dyDescent="0.25">
      <c r="A34" s="232">
        <v>17</v>
      </c>
      <c r="B34" s="233" t="s">
        <v>2620</v>
      </c>
      <c r="C34" s="250" t="s">
        <v>2621</v>
      </c>
      <c r="D34" s="234" t="s">
        <v>389</v>
      </c>
      <c r="E34" s="235">
        <v>53</v>
      </c>
      <c r="F34" s="236"/>
      <c r="G34" s="237">
        <f>ROUND(E34*F34,2)</f>
        <v>0</v>
      </c>
      <c r="H34" s="236"/>
      <c r="I34" s="237">
        <f>ROUND(E34*H34,2)</f>
        <v>0</v>
      </c>
      <c r="J34" s="236"/>
      <c r="K34" s="237">
        <f>ROUND(E34*J34,2)</f>
        <v>0</v>
      </c>
      <c r="L34" s="237">
        <v>12</v>
      </c>
      <c r="M34" s="237">
        <f>G34*(1+L34/100)</f>
        <v>0</v>
      </c>
      <c r="N34" s="235">
        <v>2.31E-3</v>
      </c>
      <c r="O34" s="235">
        <f>ROUND(E34*N34,2)</f>
        <v>0.12</v>
      </c>
      <c r="P34" s="235">
        <v>0</v>
      </c>
      <c r="Q34" s="235">
        <f>ROUND(E34*P34,2)</f>
        <v>0</v>
      </c>
      <c r="R34" s="237" t="s">
        <v>2276</v>
      </c>
      <c r="S34" s="237" t="s">
        <v>292</v>
      </c>
      <c r="T34" s="238" t="s">
        <v>439</v>
      </c>
      <c r="U34" s="220">
        <v>0.4088</v>
      </c>
      <c r="V34" s="220">
        <f>ROUND(E34*U34,2)</f>
        <v>21.67</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6" t="s">
        <v>2163</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18</v>
      </c>
      <c r="B36" s="243" t="s">
        <v>2622</v>
      </c>
      <c r="C36" s="253" t="s">
        <v>2623</v>
      </c>
      <c r="D36" s="244" t="s">
        <v>389</v>
      </c>
      <c r="E36" s="245">
        <v>81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t="s">
        <v>2276</v>
      </c>
      <c r="S36" s="247" t="s">
        <v>292</v>
      </c>
      <c r="T36" s="248" t="s">
        <v>439</v>
      </c>
      <c r="U36" s="220">
        <v>2.1000000000000001E-2</v>
      </c>
      <c r="V36" s="220">
        <f>ROUND(E36*U36,2)</f>
        <v>1.7</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19</v>
      </c>
      <c r="B37" s="243" t="s">
        <v>2624</v>
      </c>
      <c r="C37" s="253" t="s">
        <v>2625</v>
      </c>
      <c r="D37" s="244" t="s">
        <v>465</v>
      </c>
      <c r="E37" s="245">
        <v>0.17197000000000001</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t="s">
        <v>2276</v>
      </c>
      <c r="S37" s="247" t="s">
        <v>292</v>
      </c>
      <c r="T37" s="248" t="s">
        <v>439</v>
      </c>
      <c r="U37" s="220">
        <v>3.5630000000000002</v>
      </c>
      <c r="V37" s="220">
        <f>ROUND(E37*U37,2)</f>
        <v>0.61</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20</v>
      </c>
      <c r="B38" s="243" t="s">
        <v>2626</v>
      </c>
      <c r="C38" s="253" t="s">
        <v>2627</v>
      </c>
      <c r="D38" s="244" t="s">
        <v>389</v>
      </c>
      <c r="E38" s="245">
        <v>15</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5">
      <c r="A39" s="225" t="s">
        <v>287</v>
      </c>
      <c r="B39" s="226" t="s">
        <v>211</v>
      </c>
      <c r="C39" s="249" t="s">
        <v>212</v>
      </c>
      <c r="D39" s="227"/>
      <c r="E39" s="228"/>
      <c r="F39" s="229"/>
      <c r="G39" s="229">
        <f>SUMIF(AG40:AG55,"&lt;&gt;NOR",G40:G55)</f>
        <v>0</v>
      </c>
      <c r="H39" s="229"/>
      <c r="I39" s="229">
        <f>SUM(I40:I55)</f>
        <v>0</v>
      </c>
      <c r="J39" s="229"/>
      <c r="K39" s="229">
        <f>SUM(K40:K55)</f>
        <v>0</v>
      </c>
      <c r="L39" s="229"/>
      <c r="M39" s="229">
        <f>SUM(M40:M55)</f>
        <v>0</v>
      </c>
      <c r="N39" s="228"/>
      <c r="O39" s="228">
        <f>SUM(O40:O55)</f>
        <v>0</v>
      </c>
      <c r="P39" s="228"/>
      <c r="Q39" s="228">
        <f>SUM(Q40:Q55)</f>
        <v>0</v>
      </c>
      <c r="R39" s="229"/>
      <c r="S39" s="229"/>
      <c r="T39" s="230"/>
      <c r="U39" s="224"/>
      <c r="V39" s="224">
        <f>SUM(V40:V55)</f>
        <v>5.7799999999999985</v>
      </c>
      <c r="W39" s="224"/>
      <c r="X39" s="224"/>
      <c r="Y39" s="224"/>
      <c r="AG39" t="s">
        <v>288</v>
      </c>
    </row>
    <row r="40" spans="1:60" outlineLevel="1" x14ac:dyDescent="0.25">
      <c r="A40" s="242">
        <v>21</v>
      </c>
      <c r="B40" s="243" t="s">
        <v>2628</v>
      </c>
      <c r="C40" s="253" t="s">
        <v>2629</v>
      </c>
      <c r="D40" s="244" t="s">
        <v>437</v>
      </c>
      <c r="E40" s="245">
        <v>1</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t="s">
        <v>2276</v>
      </c>
      <c r="S40" s="247" t="s">
        <v>292</v>
      </c>
      <c r="T40" s="248" t="s">
        <v>439</v>
      </c>
      <c r="U40" s="220">
        <v>0.20599999999999999</v>
      </c>
      <c r="V40" s="220">
        <f>ROUND(E40*U40,2)</f>
        <v>0.21</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22</v>
      </c>
      <c r="B41" s="243" t="s">
        <v>2630</v>
      </c>
      <c r="C41" s="253" t="s">
        <v>2631</v>
      </c>
      <c r="D41" s="244" t="s">
        <v>437</v>
      </c>
      <c r="E41" s="245">
        <v>2</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t="s">
        <v>2276</v>
      </c>
      <c r="S41" s="247" t="s">
        <v>292</v>
      </c>
      <c r="T41" s="248" t="s">
        <v>439</v>
      </c>
      <c r="U41" s="220">
        <v>0.22700000000000001</v>
      </c>
      <c r="V41" s="220">
        <f>ROUND(E41*U41,2)</f>
        <v>0.45</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23</v>
      </c>
      <c r="B42" s="243" t="s">
        <v>2632</v>
      </c>
      <c r="C42" s="253" t="s">
        <v>2633</v>
      </c>
      <c r="D42" s="244" t="s">
        <v>437</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t="s">
        <v>2276</v>
      </c>
      <c r="S42" s="247" t="s">
        <v>292</v>
      </c>
      <c r="T42" s="248" t="s">
        <v>439</v>
      </c>
      <c r="U42" s="220">
        <v>0.28799999999999998</v>
      </c>
      <c r="V42" s="220">
        <f>ROUND(E42*U42,2)</f>
        <v>0.28999999999999998</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24</v>
      </c>
      <c r="B43" s="243" t="s">
        <v>2634</v>
      </c>
      <c r="C43" s="253" t="s">
        <v>2635</v>
      </c>
      <c r="D43" s="244" t="s">
        <v>437</v>
      </c>
      <c r="E43" s="245">
        <v>4</v>
      </c>
      <c r="F43" s="246"/>
      <c r="G43" s="247">
        <f>ROUND(E43*F43,2)</f>
        <v>0</v>
      </c>
      <c r="H43" s="246"/>
      <c r="I43" s="247">
        <f>ROUND(E43*H43,2)</f>
        <v>0</v>
      </c>
      <c r="J43" s="246"/>
      <c r="K43" s="247">
        <f>ROUND(E43*J43,2)</f>
        <v>0</v>
      </c>
      <c r="L43" s="247">
        <v>12</v>
      </c>
      <c r="M43" s="247">
        <f>G43*(1+L43/100)</f>
        <v>0</v>
      </c>
      <c r="N43" s="245">
        <v>6.9999999999999994E-5</v>
      </c>
      <c r="O43" s="245">
        <f>ROUND(E43*N43,2)</f>
        <v>0</v>
      </c>
      <c r="P43" s="245">
        <v>0</v>
      </c>
      <c r="Q43" s="245">
        <f>ROUND(E43*P43,2)</f>
        <v>0</v>
      </c>
      <c r="R43" s="247" t="s">
        <v>2276</v>
      </c>
      <c r="S43" s="247" t="s">
        <v>292</v>
      </c>
      <c r="T43" s="248" t="s">
        <v>439</v>
      </c>
      <c r="U43" s="220">
        <v>6.2E-2</v>
      </c>
      <c r="V43" s="220">
        <f>ROUND(E43*U43,2)</f>
        <v>0.25</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25</v>
      </c>
      <c r="B44" s="243" t="s">
        <v>2636</v>
      </c>
      <c r="C44" s="253" t="s">
        <v>2637</v>
      </c>
      <c r="D44" s="244" t="s">
        <v>437</v>
      </c>
      <c r="E44" s="245">
        <v>1</v>
      </c>
      <c r="F44" s="246"/>
      <c r="G44" s="247">
        <f>ROUND(E44*F44,2)</f>
        <v>0</v>
      </c>
      <c r="H44" s="246"/>
      <c r="I44" s="247">
        <f>ROUND(E44*H44,2)</f>
        <v>0</v>
      </c>
      <c r="J44" s="246"/>
      <c r="K44" s="247">
        <f>ROUND(E44*J44,2)</f>
        <v>0</v>
      </c>
      <c r="L44" s="247">
        <v>12</v>
      </c>
      <c r="M44" s="247">
        <f>G44*(1+L44/100)</f>
        <v>0</v>
      </c>
      <c r="N44" s="245">
        <v>2.4000000000000001E-4</v>
      </c>
      <c r="O44" s="245">
        <f>ROUND(E44*N44,2)</f>
        <v>0</v>
      </c>
      <c r="P44" s="245">
        <v>0</v>
      </c>
      <c r="Q44" s="245">
        <f>ROUND(E44*P44,2)</f>
        <v>0</v>
      </c>
      <c r="R44" s="247" t="s">
        <v>2276</v>
      </c>
      <c r="S44" s="247" t="s">
        <v>292</v>
      </c>
      <c r="T44" s="248" t="s">
        <v>439</v>
      </c>
      <c r="U44" s="220">
        <v>0.16500000000000001</v>
      </c>
      <c r="V44" s="220">
        <f>ROUND(E44*U44,2)</f>
        <v>0.17</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26</v>
      </c>
      <c r="B45" s="243" t="s">
        <v>2638</v>
      </c>
      <c r="C45" s="253" t="s">
        <v>2639</v>
      </c>
      <c r="D45" s="244" t="s">
        <v>437</v>
      </c>
      <c r="E45" s="245">
        <v>2</v>
      </c>
      <c r="F45" s="246"/>
      <c r="G45" s="247">
        <f>ROUND(E45*F45,2)</f>
        <v>0</v>
      </c>
      <c r="H45" s="246"/>
      <c r="I45" s="247">
        <f>ROUND(E45*H45,2)</f>
        <v>0</v>
      </c>
      <c r="J45" s="246"/>
      <c r="K45" s="247">
        <f>ROUND(E45*J45,2)</f>
        <v>0</v>
      </c>
      <c r="L45" s="247">
        <v>12</v>
      </c>
      <c r="M45" s="247">
        <f>G45*(1+L45/100)</f>
        <v>0</v>
      </c>
      <c r="N45" s="245">
        <v>6.0999999999999997E-4</v>
      </c>
      <c r="O45" s="245">
        <f>ROUND(E45*N45,2)</f>
        <v>0</v>
      </c>
      <c r="P45" s="245">
        <v>0</v>
      </c>
      <c r="Q45" s="245">
        <f>ROUND(E45*P45,2)</f>
        <v>0</v>
      </c>
      <c r="R45" s="247" t="s">
        <v>2276</v>
      </c>
      <c r="S45" s="247" t="s">
        <v>292</v>
      </c>
      <c r="T45" s="248" t="s">
        <v>439</v>
      </c>
      <c r="U45" s="220">
        <v>0.22700000000000001</v>
      </c>
      <c r="V45" s="220">
        <f>ROUND(E45*U45,2)</f>
        <v>0.45</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27</v>
      </c>
      <c r="B46" s="243" t="s">
        <v>2640</v>
      </c>
      <c r="C46" s="253" t="s">
        <v>2641</v>
      </c>
      <c r="D46" s="244" t="s">
        <v>437</v>
      </c>
      <c r="E46" s="245">
        <v>3</v>
      </c>
      <c r="F46" s="246"/>
      <c r="G46" s="247">
        <f>ROUND(E46*F46,2)</f>
        <v>0</v>
      </c>
      <c r="H46" s="246"/>
      <c r="I46" s="247">
        <f>ROUND(E46*H46,2)</f>
        <v>0</v>
      </c>
      <c r="J46" s="246"/>
      <c r="K46" s="247">
        <f>ROUND(E46*J46,2)</f>
        <v>0</v>
      </c>
      <c r="L46" s="247">
        <v>12</v>
      </c>
      <c r="M46" s="247">
        <f>G46*(1+L46/100)</f>
        <v>0</v>
      </c>
      <c r="N46" s="245">
        <v>8.8999999999999995E-4</v>
      </c>
      <c r="O46" s="245">
        <f>ROUND(E46*N46,2)</f>
        <v>0</v>
      </c>
      <c r="P46" s="245">
        <v>0</v>
      </c>
      <c r="Q46" s="245">
        <f>ROUND(E46*P46,2)</f>
        <v>0</v>
      </c>
      <c r="R46" s="247" t="s">
        <v>2276</v>
      </c>
      <c r="S46" s="247" t="s">
        <v>292</v>
      </c>
      <c r="T46" s="248" t="s">
        <v>439</v>
      </c>
      <c r="U46" s="220">
        <v>0.26900000000000002</v>
      </c>
      <c r="V46" s="220">
        <f>ROUND(E46*U46,2)</f>
        <v>0.81</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28</v>
      </c>
      <c r="B47" s="243" t="s">
        <v>2642</v>
      </c>
      <c r="C47" s="253" t="s">
        <v>2643</v>
      </c>
      <c r="D47" s="244" t="s">
        <v>437</v>
      </c>
      <c r="E47" s="245">
        <v>3</v>
      </c>
      <c r="F47" s="246"/>
      <c r="G47" s="247">
        <f>ROUND(E47*F47,2)</f>
        <v>0</v>
      </c>
      <c r="H47" s="246"/>
      <c r="I47" s="247">
        <f>ROUND(E47*H47,2)</f>
        <v>0</v>
      </c>
      <c r="J47" s="246"/>
      <c r="K47" s="247">
        <f>ROUND(E47*J47,2)</f>
        <v>0</v>
      </c>
      <c r="L47" s="247">
        <v>12</v>
      </c>
      <c r="M47" s="247">
        <f>G47*(1+L47/100)</f>
        <v>0</v>
      </c>
      <c r="N47" s="245">
        <v>1.2999999999999999E-3</v>
      </c>
      <c r="O47" s="245">
        <f>ROUND(E47*N47,2)</f>
        <v>0</v>
      </c>
      <c r="P47" s="245">
        <v>0</v>
      </c>
      <c r="Q47" s="245">
        <f>ROUND(E47*P47,2)</f>
        <v>0</v>
      </c>
      <c r="R47" s="247" t="s">
        <v>2276</v>
      </c>
      <c r="S47" s="247" t="s">
        <v>292</v>
      </c>
      <c r="T47" s="248" t="s">
        <v>439</v>
      </c>
      <c r="U47" s="220">
        <v>0.35099999999999998</v>
      </c>
      <c r="V47" s="220">
        <f>ROUND(E47*U47,2)</f>
        <v>1.05</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29</v>
      </c>
      <c r="B48" s="243" t="s">
        <v>2644</v>
      </c>
      <c r="C48" s="253" t="s">
        <v>2645</v>
      </c>
      <c r="D48" s="244" t="s">
        <v>437</v>
      </c>
      <c r="E48" s="245">
        <v>1</v>
      </c>
      <c r="F48" s="246"/>
      <c r="G48" s="247">
        <f>ROUND(E48*F48,2)</f>
        <v>0</v>
      </c>
      <c r="H48" s="246"/>
      <c r="I48" s="247">
        <f>ROUND(E48*H48,2)</f>
        <v>0</v>
      </c>
      <c r="J48" s="246"/>
      <c r="K48" s="247">
        <f>ROUND(E48*J48,2)</f>
        <v>0</v>
      </c>
      <c r="L48" s="247">
        <v>12</v>
      </c>
      <c r="M48" s="247">
        <f>G48*(1+L48/100)</f>
        <v>0</v>
      </c>
      <c r="N48" s="245">
        <v>5.8E-4</v>
      </c>
      <c r="O48" s="245">
        <f>ROUND(E48*N48,2)</f>
        <v>0</v>
      </c>
      <c r="P48" s="245">
        <v>0</v>
      </c>
      <c r="Q48" s="245">
        <f>ROUND(E48*P48,2)</f>
        <v>0</v>
      </c>
      <c r="R48" s="247" t="s">
        <v>2276</v>
      </c>
      <c r="S48" s="247" t="s">
        <v>292</v>
      </c>
      <c r="T48" s="248" t="s">
        <v>439</v>
      </c>
      <c r="U48" s="220">
        <v>0.35099999999999998</v>
      </c>
      <c r="V48" s="220">
        <f>ROUND(E48*U48,2)</f>
        <v>0.35</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30</v>
      </c>
      <c r="B49" s="243" t="s">
        <v>2646</v>
      </c>
      <c r="C49" s="253" t="s">
        <v>2647</v>
      </c>
      <c r="D49" s="244" t="s">
        <v>437</v>
      </c>
      <c r="E49" s="245">
        <v>1</v>
      </c>
      <c r="F49" s="246"/>
      <c r="G49" s="247">
        <f>ROUND(E49*F49,2)</f>
        <v>0</v>
      </c>
      <c r="H49" s="246"/>
      <c r="I49" s="247">
        <f>ROUND(E49*H49,2)</f>
        <v>0</v>
      </c>
      <c r="J49" s="246"/>
      <c r="K49" s="247">
        <f>ROUND(E49*J49,2)</f>
        <v>0</v>
      </c>
      <c r="L49" s="247">
        <v>12</v>
      </c>
      <c r="M49" s="247">
        <f>G49*(1+L49/100)</f>
        <v>0</v>
      </c>
      <c r="N49" s="245">
        <v>1.8500000000000001E-3</v>
      </c>
      <c r="O49" s="245">
        <f>ROUND(E49*N49,2)</f>
        <v>0</v>
      </c>
      <c r="P49" s="245">
        <v>0</v>
      </c>
      <c r="Q49" s="245">
        <f>ROUND(E49*P49,2)</f>
        <v>0</v>
      </c>
      <c r="R49" s="247" t="s">
        <v>2276</v>
      </c>
      <c r="S49" s="247" t="s">
        <v>292</v>
      </c>
      <c r="T49" s="248" t="s">
        <v>439</v>
      </c>
      <c r="U49" s="220">
        <v>0.26900000000000002</v>
      </c>
      <c r="V49" s="220">
        <f>ROUND(E49*U49,2)</f>
        <v>0.27</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31</v>
      </c>
      <c r="B50" s="243" t="s">
        <v>2648</v>
      </c>
      <c r="C50" s="253" t="s">
        <v>2649</v>
      </c>
      <c r="D50" s="244" t="s">
        <v>437</v>
      </c>
      <c r="E50" s="245">
        <v>3</v>
      </c>
      <c r="F50" s="246"/>
      <c r="G50" s="247">
        <f>ROUND(E50*F50,2)</f>
        <v>0</v>
      </c>
      <c r="H50" s="246"/>
      <c r="I50" s="247">
        <f>ROUND(E50*H50,2)</f>
        <v>0</v>
      </c>
      <c r="J50" s="246"/>
      <c r="K50" s="247">
        <f>ROUND(E50*J50,2)</f>
        <v>0</v>
      </c>
      <c r="L50" s="247">
        <v>12</v>
      </c>
      <c r="M50" s="247">
        <f>G50*(1+L50/100)</f>
        <v>0</v>
      </c>
      <c r="N50" s="245">
        <v>1.9000000000000001E-4</v>
      </c>
      <c r="O50" s="245">
        <f>ROUND(E50*N50,2)</f>
        <v>0</v>
      </c>
      <c r="P50" s="245">
        <v>0</v>
      </c>
      <c r="Q50" s="245">
        <f>ROUND(E50*P50,2)</f>
        <v>0</v>
      </c>
      <c r="R50" s="247" t="s">
        <v>2276</v>
      </c>
      <c r="S50" s="247" t="s">
        <v>292</v>
      </c>
      <c r="T50" s="248" t="s">
        <v>439</v>
      </c>
      <c r="U50" s="220">
        <v>8.3000000000000004E-2</v>
      </c>
      <c r="V50" s="220">
        <f>ROUND(E50*U50,2)</f>
        <v>0.25</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32</v>
      </c>
      <c r="B51" s="243" t="s">
        <v>2650</v>
      </c>
      <c r="C51" s="253" t="s">
        <v>2651</v>
      </c>
      <c r="D51" s="244" t="s">
        <v>437</v>
      </c>
      <c r="E51" s="245">
        <v>2</v>
      </c>
      <c r="F51" s="246"/>
      <c r="G51" s="247">
        <f>ROUND(E51*F51,2)</f>
        <v>0</v>
      </c>
      <c r="H51" s="246"/>
      <c r="I51" s="247">
        <f>ROUND(E51*H51,2)</f>
        <v>0</v>
      </c>
      <c r="J51" s="246"/>
      <c r="K51" s="247">
        <f>ROUND(E51*J51,2)</f>
        <v>0</v>
      </c>
      <c r="L51" s="247">
        <v>12</v>
      </c>
      <c r="M51" s="247">
        <f>G51*(1+L51/100)</f>
        <v>0</v>
      </c>
      <c r="N51" s="245">
        <v>5.9999999999999995E-4</v>
      </c>
      <c r="O51" s="245">
        <f>ROUND(E51*N51,2)</f>
        <v>0</v>
      </c>
      <c r="P51" s="245">
        <v>0</v>
      </c>
      <c r="Q51" s="245">
        <f>ROUND(E51*P51,2)</f>
        <v>0</v>
      </c>
      <c r="R51" s="247" t="s">
        <v>2276</v>
      </c>
      <c r="S51" s="247" t="s">
        <v>292</v>
      </c>
      <c r="T51" s="248" t="s">
        <v>439</v>
      </c>
      <c r="U51" s="220">
        <v>0.38100000000000001</v>
      </c>
      <c r="V51" s="220">
        <f>ROUND(E51*U51,2)</f>
        <v>0.76</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33</v>
      </c>
      <c r="B52" s="243" t="s">
        <v>2652</v>
      </c>
      <c r="C52" s="253" t="s">
        <v>2653</v>
      </c>
      <c r="D52" s="244" t="s">
        <v>437</v>
      </c>
      <c r="E52" s="245">
        <v>1</v>
      </c>
      <c r="F52" s="246"/>
      <c r="G52" s="247">
        <f>ROUND(E52*F52,2)</f>
        <v>0</v>
      </c>
      <c r="H52" s="246"/>
      <c r="I52" s="247">
        <f>ROUND(E52*H52,2)</f>
        <v>0</v>
      </c>
      <c r="J52" s="246"/>
      <c r="K52" s="247">
        <f>ROUND(E52*J52,2)</f>
        <v>0</v>
      </c>
      <c r="L52" s="247">
        <v>12</v>
      </c>
      <c r="M52" s="247">
        <f>G52*(1+L52/100)</f>
        <v>0</v>
      </c>
      <c r="N52" s="245">
        <v>2.5200000000000001E-3</v>
      </c>
      <c r="O52" s="245">
        <f>ROUND(E52*N52,2)</f>
        <v>0</v>
      </c>
      <c r="P52" s="245">
        <v>0</v>
      </c>
      <c r="Q52" s="245">
        <f>ROUND(E52*P52,2)</f>
        <v>0</v>
      </c>
      <c r="R52" s="247" t="s">
        <v>2276</v>
      </c>
      <c r="S52" s="247" t="s">
        <v>292</v>
      </c>
      <c r="T52" s="248" t="s">
        <v>439</v>
      </c>
      <c r="U52" s="220">
        <v>0.433</v>
      </c>
      <c r="V52" s="220">
        <f>ROUND(E52*U52,2)</f>
        <v>0.43</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34</v>
      </c>
      <c r="B53" s="243" t="s">
        <v>2654</v>
      </c>
      <c r="C53" s="253" t="s">
        <v>2655</v>
      </c>
      <c r="D53" s="244" t="s">
        <v>465</v>
      </c>
      <c r="E53" s="245">
        <v>1.503E-2</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t="s">
        <v>2276</v>
      </c>
      <c r="S53" s="247" t="s">
        <v>292</v>
      </c>
      <c r="T53" s="248" t="s">
        <v>439</v>
      </c>
      <c r="U53" s="220">
        <v>2.5750000000000002</v>
      </c>
      <c r="V53" s="220">
        <f>ROUND(E53*U53,2)</f>
        <v>0.04</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35</v>
      </c>
      <c r="B54" s="243" t="s">
        <v>2656</v>
      </c>
      <c r="C54" s="253" t="s">
        <v>2657</v>
      </c>
      <c r="D54" s="244" t="s">
        <v>340</v>
      </c>
      <c r="E54" s="245">
        <v>1</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36</v>
      </c>
      <c r="B55" s="243" t="s">
        <v>2658</v>
      </c>
      <c r="C55" s="253" t="s">
        <v>2659</v>
      </c>
      <c r="D55" s="244" t="s">
        <v>340</v>
      </c>
      <c r="E55" s="245">
        <v>2</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5">
      <c r="A56" s="225" t="s">
        <v>287</v>
      </c>
      <c r="B56" s="226" t="s">
        <v>213</v>
      </c>
      <c r="C56" s="249" t="s">
        <v>214</v>
      </c>
      <c r="D56" s="227"/>
      <c r="E56" s="228"/>
      <c r="F56" s="229"/>
      <c r="G56" s="229">
        <f>SUMIF(AG57:AG58,"&lt;&gt;NOR",G57:G58)</f>
        <v>0</v>
      </c>
      <c r="H56" s="229"/>
      <c r="I56" s="229">
        <f>SUM(I57:I58)</f>
        <v>0</v>
      </c>
      <c r="J56" s="229"/>
      <c r="K56" s="229">
        <f>SUM(K57:K58)</f>
        <v>0</v>
      </c>
      <c r="L56" s="229"/>
      <c r="M56" s="229">
        <f>SUM(M57:M58)</f>
        <v>0</v>
      </c>
      <c r="N56" s="228"/>
      <c r="O56" s="228">
        <f>SUM(O57:O58)</f>
        <v>0.08</v>
      </c>
      <c r="P56" s="228"/>
      <c r="Q56" s="228">
        <f>SUM(Q57:Q58)</f>
        <v>0</v>
      </c>
      <c r="R56" s="229"/>
      <c r="S56" s="229"/>
      <c r="T56" s="230"/>
      <c r="U56" s="224"/>
      <c r="V56" s="224">
        <f>SUM(V57:V58)</f>
        <v>7.04</v>
      </c>
      <c r="W56" s="224"/>
      <c r="X56" s="224"/>
      <c r="Y56" s="224"/>
      <c r="AG56" t="s">
        <v>288</v>
      </c>
    </row>
    <row r="57" spans="1:60" ht="30.6" outlineLevel="1" x14ac:dyDescent="0.25">
      <c r="A57" s="242">
        <v>37</v>
      </c>
      <c r="B57" s="243" t="s">
        <v>2660</v>
      </c>
      <c r="C57" s="253" t="s">
        <v>2661</v>
      </c>
      <c r="D57" s="244" t="s">
        <v>437</v>
      </c>
      <c r="E57" s="245">
        <v>7</v>
      </c>
      <c r="F57" s="246"/>
      <c r="G57" s="247">
        <f>ROUND(E57*F57,2)</f>
        <v>0</v>
      </c>
      <c r="H57" s="246"/>
      <c r="I57" s="247">
        <f>ROUND(E57*H57,2)</f>
        <v>0</v>
      </c>
      <c r="J57" s="246"/>
      <c r="K57" s="247">
        <f>ROUND(E57*J57,2)</f>
        <v>0</v>
      </c>
      <c r="L57" s="247">
        <v>12</v>
      </c>
      <c r="M57" s="247">
        <f>G57*(1+L57/100)</f>
        <v>0</v>
      </c>
      <c r="N57" s="245">
        <v>1.1900000000000001E-2</v>
      </c>
      <c r="O57" s="245">
        <f>ROUND(E57*N57,2)</f>
        <v>0.08</v>
      </c>
      <c r="P57" s="245">
        <v>0</v>
      </c>
      <c r="Q57" s="245">
        <f>ROUND(E57*P57,2)</f>
        <v>0</v>
      </c>
      <c r="R57" s="247" t="s">
        <v>2276</v>
      </c>
      <c r="S57" s="247" t="s">
        <v>292</v>
      </c>
      <c r="T57" s="248" t="s">
        <v>439</v>
      </c>
      <c r="U57" s="220">
        <v>0.96799999999999997</v>
      </c>
      <c r="V57" s="220">
        <f>ROUND(E57*U57,2)</f>
        <v>6.78</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38</v>
      </c>
      <c r="B58" s="243" t="s">
        <v>2662</v>
      </c>
      <c r="C58" s="253" t="s">
        <v>2663</v>
      </c>
      <c r="D58" s="244" t="s">
        <v>465</v>
      </c>
      <c r="E58" s="245">
        <v>8.3299999999999999E-2</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t="s">
        <v>2276</v>
      </c>
      <c r="S58" s="247" t="s">
        <v>292</v>
      </c>
      <c r="T58" s="248" t="s">
        <v>439</v>
      </c>
      <c r="U58" s="220">
        <v>3.0750000000000002</v>
      </c>
      <c r="V58" s="220">
        <f>ROUND(E58*U58,2)</f>
        <v>0.26</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5">
      <c r="A59" s="225" t="s">
        <v>287</v>
      </c>
      <c r="B59" s="226" t="s">
        <v>215</v>
      </c>
      <c r="C59" s="249" t="s">
        <v>216</v>
      </c>
      <c r="D59" s="227"/>
      <c r="E59" s="228"/>
      <c r="F59" s="229"/>
      <c r="G59" s="229">
        <f>SUMIF(AG60:AG75,"&lt;&gt;NOR",G60:G75)</f>
        <v>0</v>
      </c>
      <c r="H59" s="229"/>
      <c r="I59" s="229">
        <f>SUM(I60:I75)</f>
        <v>0</v>
      </c>
      <c r="J59" s="229"/>
      <c r="K59" s="229">
        <f>SUM(K60:K75)</f>
        <v>0</v>
      </c>
      <c r="L59" s="229"/>
      <c r="M59" s="229">
        <f>SUM(M60:M75)</f>
        <v>0</v>
      </c>
      <c r="N59" s="228"/>
      <c r="O59" s="228">
        <f>SUM(O60:O75)</f>
        <v>0.91000000000000014</v>
      </c>
      <c r="P59" s="228"/>
      <c r="Q59" s="228">
        <f>SUM(Q60:Q75)</f>
        <v>0</v>
      </c>
      <c r="R59" s="229"/>
      <c r="S59" s="229"/>
      <c r="T59" s="230"/>
      <c r="U59" s="224"/>
      <c r="V59" s="224">
        <f>SUM(V60:V75)</f>
        <v>235.36</v>
      </c>
      <c r="W59" s="224"/>
      <c r="X59" s="224"/>
      <c r="Y59" s="224"/>
      <c r="AG59" t="s">
        <v>288</v>
      </c>
    </row>
    <row r="60" spans="1:60" outlineLevel="1" x14ac:dyDescent="0.25">
      <c r="A60" s="242">
        <v>39</v>
      </c>
      <c r="B60" s="243" t="s">
        <v>2664</v>
      </c>
      <c r="C60" s="253" t="s">
        <v>2665</v>
      </c>
      <c r="D60" s="244" t="s">
        <v>389</v>
      </c>
      <c r="E60" s="245">
        <v>158</v>
      </c>
      <c r="F60" s="246"/>
      <c r="G60" s="247">
        <f>ROUND(E60*F60,2)</f>
        <v>0</v>
      </c>
      <c r="H60" s="246"/>
      <c r="I60" s="247">
        <f>ROUND(E60*H60,2)</f>
        <v>0</v>
      </c>
      <c r="J60" s="246"/>
      <c r="K60" s="247">
        <f>ROUND(E60*J60,2)</f>
        <v>0</v>
      </c>
      <c r="L60" s="247">
        <v>12</v>
      </c>
      <c r="M60" s="247">
        <f>G60*(1+L60/100)</f>
        <v>0</v>
      </c>
      <c r="N60" s="245">
        <v>8.0000000000000007E-5</v>
      </c>
      <c r="O60" s="245">
        <f>ROUND(E60*N60,2)</f>
        <v>0.01</v>
      </c>
      <c r="P60" s="245">
        <v>0</v>
      </c>
      <c r="Q60" s="245">
        <f>ROUND(E60*P60,2)</f>
        <v>0</v>
      </c>
      <c r="R60" s="247" t="s">
        <v>606</v>
      </c>
      <c r="S60" s="247" t="s">
        <v>292</v>
      </c>
      <c r="T60" s="248" t="s">
        <v>439</v>
      </c>
      <c r="U60" s="220">
        <v>0</v>
      </c>
      <c r="V60" s="220">
        <f>ROUND(E60*U60,2)</f>
        <v>0</v>
      </c>
      <c r="W60" s="220"/>
      <c r="X60" s="220" t="s">
        <v>607</v>
      </c>
      <c r="Y60" s="220" t="s">
        <v>295</v>
      </c>
      <c r="Z60" s="210"/>
      <c r="AA60" s="210"/>
      <c r="AB60" s="210"/>
      <c r="AC60" s="210"/>
      <c r="AD60" s="210"/>
      <c r="AE60" s="210"/>
      <c r="AF60" s="210"/>
      <c r="AG60" s="210" t="s">
        <v>608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40</v>
      </c>
      <c r="B61" s="243" t="s">
        <v>2666</v>
      </c>
      <c r="C61" s="253" t="s">
        <v>2667</v>
      </c>
      <c r="D61" s="244" t="s">
        <v>437</v>
      </c>
      <c r="E61" s="245">
        <v>68</v>
      </c>
      <c r="F61" s="246"/>
      <c r="G61" s="247">
        <f>ROUND(E61*F61,2)</f>
        <v>0</v>
      </c>
      <c r="H61" s="246"/>
      <c r="I61" s="247">
        <f>ROUND(E61*H61,2)</f>
        <v>0</v>
      </c>
      <c r="J61" s="246"/>
      <c r="K61" s="247">
        <f>ROUND(E61*J61,2)</f>
        <v>0</v>
      </c>
      <c r="L61" s="247">
        <v>12</v>
      </c>
      <c r="M61" s="247">
        <f>G61*(1+L61/100)</f>
        <v>0</v>
      </c>
      <c r="N61" s="245">
        <v>1.0000000000000001E-5</v>
      </c>
      <c r="O61" s="245">
        <f>ROUND(E61*N61,2)</f>
        <v>0</v>
      </c>
      <c r="P61" s="245">
        <v>0</v>
      </c>
      <c r="Q61" s="245">
        <f>ROUND(E61*P61,2)</f>
        <v>0</v>
      </c>
      <c r="R61" s="247" t="s">
        <v>606</v>
      </c>
      <c r="S61" s="247" t="s">
        <v>292</v>
      </c>
      <c r="T61" s="248" t="s">
        <v>439</v>
      </c>
      <c r="U61" s="220">
        <v>0</v>
      </c>
      <c r="V61" s="220">
        <f>ROUND(E61*U61,2)</f>
        <v>0</v>
      </c>
      <c r="W61" s="220"/>
      <c r="X61" s="220" t="s">
        <v>607</v>
      </c>
      <c r="Y61" s="220" t="s">
        <v>295</v>
      </c>
      <c r="Z61" s="210"/>
      <c r="AA61" s="210"/>
      <c r="AB61" s="210"/>
      <c r="AC61" s="210"/>
      <c r="AD61" s="210"/>
      <c r="AE61" s="210"/>
      <c r="AF61" s="210"/>
      <c r="AG61" s="210" t="s">
        <v>608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30.6" outlineLevel="1" x14ac:dyDescent="0.25">
      <c r="A62" s="242">
        <v>41</v>
      </c>
      <c r="B62" s="243" t="s">
        <v>2668</v>
      </c>
      <c r="C62" s="253" t="s">
        <v>2669</v>
      </c>
      <c r="D62" s="244" t="s">
        <v>407</v>
      </c>
      <c r="E62" s="245">
        <v>565</v>
      </c>
      <c r="F62" s="246"/>
      <c r="G62" s="247">
        <f>ROUND(E62*F62,2)</f>
        <v>0</v>
      </c>
      <c r="H62" s="246"/>
      <c r="I62" s="247">
        <f>ROUND(E62*H62,2)</f>
        <v>0</v>
      </c>
      <c r="J62" s="246"/>
      <c r="K62" s="247">
        <f>ROUND(E62*J62,2)</f>
        <v>0</v>
      </c>
      <c r="L62" s="247">
        <v>12</v>
      </c>
      <c r="M62" s="247">
        <f>G62*(1+L62/100)</f>
        <v>0</v>
      </c>
      <c r="N62" s="245">
        <v>7.9000000000000001E-4</v>
      </c>
      <c r="O62" s="245">
        <f>ROUND(E62*N62,2)</f>
        <v>0.45</v>
      </c>
      <c r="P62" s="245">
        <v>0</v>
      </c>
      <c r="Q62" s="245">
        <f>ROUND(E62*P62,2)</f>
        <v>0</v>
      </c>
      <c r="R62" s="247" t="s">
        <v>2276</v>
      </c>
      <c r="S62" s="247" t="s">
        <v>292</v>
      </c>
      <c r="T62" s="248" t="s">
        <v>439</v>
      </c>
      <c r="U62" s="220">
        <v>0.15</v>
      </c>
      <c r="V62" s="220">
        <f>ROUND(E62*U62,2)</f>
        <v>84.75</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0.399999999999999" outlineLevel="1" x14ac:dyDescent="0.25">
      <c r="A63" s="242">
        <v>42</v>
      </c>
      <c r="B63" s="243" t="s">
        <v>2670</v>
      </c>
      <c r="C63" s="253" t="s">
        <v>2671</v>
      </c>
      <c r="D63" s="244" t="s">
        <v>389</v>
      </c>
      <c r="E63" s="245">
        <v>421</v>
      </c>
      <c r="F63" s="246"/>
      <c r="G63" s="247">
        <f>ROUND(E63*F63,2)</f>
        <v>0</v>
      </c>
      <c r="H63" s="246"/>
      <c r="I63" s="247">
        <f>ROUND(E63*H63,2)</f>
        <v>0</v>
      </c>
      <c r="J63" s="246"/>
      <c r="K63" s="247">
        <f>ROUND(E63*J63,2)</f>
        <v>0</v>
      </c>
      <c r="L63" s="247">
        <v>12</v>
      </c>
      <c r="M63" s="247">
        <f>G63*(1+L63/100)</f>
        <v>0</v>
      </c>
      <c r="N63" s="245">
        <v>3.1E-4</v>
      </c>
      <c r="O63" s="245">
        <f>ROUND(E63*N63,2)</f>
        <v>0.13</v>
      </c>
      <c r="P63" s="245">
        <v>0</v>
      </c>
      <c r="Q63" s="245">
        <f>ROUND(E63*P63,2)</f>
        <v>0</v>
      </c>
      <c r="R63" s="247" t="s">
        <v>2276</v>
      </c>
      <c r="S63" s="247" t="s">
        <v>292</v>
      </c>
      <c r="T63" s="248" t="s">
        <v>439</v>
      </c>
      <c r="U63" s="220">
        <v>8.4000000000000005E-2</v>
      </c>
      <c r="V63" s="220">
        <f>ROUND(E63*U63,2)</f>
        <v>35.36</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0.399999999999999" outlineLevel="1" x14ac:dyDescent="0.25">
      <c r="A64" s="242">
        <v>43</v>
      </c>
      <c r="B64" s="243" t="s">
        <v>2672</v>
      </c>
      <c r="C64" s="253" t="s">
        <v>2673</v>
      </c>
      <c r="D64" s="244" t="s">
        <v>407</v>
      </c>
      <c r="E64" s="245">
        <v>62</v>
      </c>
      <c r="F64" s="246"/>
      <c r="G64" s="247">
        <f>ROUND(E64*F64,2)</f>
        <v>0</v>
      </c>
      <c r="H64" s="246"/>
      <c r="I64" s="247">
        <f>ROUND(E64*H64,2)</f>
        <v>0</v>
      </c>
      <c r="J64" s="246"/>
      <c r="K64" s="247">
        <f>ROUND(E64*J64,2)</f>
        <v>0</v>
      </c>
      <c r="L64" s="247">
        <v>12</v>
      </c>
      <c r="M64" s="247">
        <f>G64*(1+L64/100)</f>
        <v>0</v>
      </c>
      <c r="N64" s="245">
        <v>9.5E-4</v>
      </c>
      <c r="O64" s="245">
        <f>ROUND(E64*N64,2)</f>
        <v>0.06</v>
      </c>
      <c r="P64" s="245">
        <v>0</v>
      </c>
      <c r="Q64" s="245">
        <f>ROUND(E64*P64,2)</f>
        <v>0</v>
      </c>
      <c r="R64" s="247" t="s">
        <v>2276</v>
      </c>
      <c r="S64" s="247" t="s">
        <v>292</v>
      </c>
      <c r="T64" s="248" t="s">
        <v>439</v>
      </c>
      <c r="U64" s="220">
        <v>0.41899999999999998</v>
      </c>
      <c r="V64" s="220">
        <f>ROUND(E64*U64,2)</f>
        <v>25.98</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42">
        <v>44</v>
      </c>
      <c r="B65" s="243" t="s">
        <v>2674</v>
      </c>
      <c r="C65" s="253" t="s">
        <v>2675</v>
      </c>
      <c r="D65" s="244" t="s">
        <v>407</v>
      </c>
      <c r="E65" s="245">
        <v>286</v>
      </c>
      <c r="F65" s="246"/>
      <c r="G65" s="247">
        <f>ROUND(E65*F65,2)</f>
        <v>0</v>
      </c>
      <c r="H65" s="246"/>
      <c r="I65" s="247">
        <f>ROUND(E65*H65,2)</f>
        <v>0</v>
      </c>
      <c r="J65" s="246"/>
      <c r="K65" s="247">
        <f>ROUND(E65*J65,2)</f>
        <v>0</v>
      </c>
      <c r="L65" s="247">
        <v>12</v>
      </c>
      <c r="M65" s="247">
        <f>G65*(1+L65/100)</f>
        <v>0</v>
      </c>
      <c r="N65" s="245">
        <v>4.6999999999999999E-4</v>
      </c>
      <c r="O65" s="245">
        <f>ROUND(E65*N65,2)</f>
        <v>0.13</v>
      </c>
      <c r="P65" s="245">
        <v>0</v>
      </c>
      <c r="Q65" s="245">
        <f>ROUND(E65*P65,2)</f>
        <v>0</v>
      </c>
      <c r="R65" s="247" t="s">
        <v>2276</v>
      </c>
      <c r="S65" s="247" t="s">
        <v>292</v>
      </c>
      <c r="T65" s="248" t="s">
        <v>439</v>
      </c>
      <c r="U65" s="220">
        <v>0.19</v>
      </c>
      <c r="V65" s="220">
        <f>ROUND(E65*U65,2)</f>
        <v>54.34</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0.399999999999999" outlineLevel="1" x14ac:dyDescent="0.25">
      <c r="A66" s="242">
        <v>45</v>
      </c>
      <c r="B66" s="243" t="s">
        <v>2676</v>
      </c>
      <c r="C66" s="253" t="s">
        <v>2677</v>
      </c>
      <c r="D66" s="244" t="s">
        <v>407</v>
      </c>
      <c r="E66" s="245">
        <v>217</v>
      </c>
      <c r="F66" s="246"/>
      <c r="G66" s="247">
        <f>ROUND(E66*F66,2)</f>
        <v>0</v>
      </c>
      <c r="H66" s="246"/>
      <c r="I66" s="247">
        <f>ROUND(E66*H66,2)</f>
        <v>0</v>
      </c>
      <c r="J66" s="246"/>
      <c r="K66" s="247">
        <f>ROUND(E66*J66,2)</f>
        <v>0</v>
      </c>
      <c r="L66" s="247">
        <v>12</v>
      </c>
      <c r="M66" s="247">
        <f>G66*(1+L66/100)</f>
        <v>0</v>
      </c>
      <c r="N66" s="245">
        <v>3.1E-4</v>
      </c>
      <c r="O66" s="245">
        <f>ROUND(E66*N66,2)</f>
        <v>7.0000000000000007E-2</v>
      </c>
      <c r="P66" s="245">
        <v>0</v>
      </c>
      <c r="Q66" s="245">
        <f>ROUND(E66*P66,2)</f>
        <v>0</v>
      </c>
      <c r="R66" s="247" t="s">
        <v>2276</v>
      </c>
      <c r="S66" s="247" t="s">
        <v>292</v>
      </c>
      <c r="T66" s="248" t="s">
        <v>439</v>
      </c>
      <c r="U66" s="220">
        <v>0.12</v>
      </c>
      <c r="V66" s="220">
        <f>ROUND(E66*U66,2)</f>
        <v>26.04</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30.6" outlineLevel="1" x14ac:dyDescent="0.25">
      <c r="A67" s="242">
        <v>46</v>
      </c>
      <c r="B67" s="243" t="s">
        <v>2678</v>
      </c>
      <c r="C67" s="253" t="s">
        <v>2679</v>
      </c>
      <c r="D67" s="244" t="s">
        <v>437</v>
      </c>
      <c r="E67" s="245">
        <v>1</v>
      </c>
      <c r="F67" s="246"/>
      <c r="G67" s="247">
        <f>ROUND(E67*F67,2)</f>
        <v>0</v>
      </c>
      <c r="H67" s="246"/>
      <c r="I67" s="247">
        <f>ROUND(E67*H67,2)</f>
        <v>0</v>
      </c>
      <c r="J67" s="246"/>
      <c r="K67" s="247">
        <f>ROUND(E67*J67,2)</f>
        <v>0</v>
      </c>
      <c r="L67" s="247">
        <v>12</v>
      </c>
      <c r="M67" s="247">
        <f>G67*(1+L67/100)</f>
        <v>0</v>
      </c>
      <c r="N67" s="245">
        <v>3.3999999999999998E-3</v>
      </c>
      <c r="O67" s="245">
        <f>ROUND(E67*N67,2)</f>
        <v>0</v>
      </c>
      <c r="P67" s="245">
        <v>0</v>
      </c>
      <c r="Q67" s="245">
        <f>ROUND(E67*P67,2)</f>
        <v>0</v>
      </c>
      <c r="R67" s="247" t="s">
        <v>2276</v>
      </c>
      <c r="S67" s="247" t="s">
        <v>292</v>
      </c>
      <c r="T67" s="248" t="s">
        <v>439</v>
      </c>
      <c r="U67" s="220">
        <v>0.56000000000000005</v>
      </c>
      <c r="V67" s="220">
        <f>ROUND(E67*U67,2)</f>
        <v>0.56000000000000005</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30.6" outlineLevel="1" x14ac:dyDescent="0.25">
      <c r="A68" s="242">
        <v>47</v>
      </c>
      <c r="B68" s="243" t="s">
        <v>2680</v>
      </c>
      <c r="C68" s="253" t="s">
        <v>2681</v>
      </c>
      <c r="D68" s="244" t="s">
        <v>437</v>
      </c>
      <c r="E68" s="245">
        <v>1</v>
      </c>
      <c r="F68" s="246"/>
      <c r="G68" s="247">
        <f>ROUND(E68*F68,2)</f>
        <v>0</v>
      </c>
      <c r="H68" s="246"/>
      <c r="I68" s="247">
        <f>ROUND(E68*H68,2)</f>
        <v>0</v>
      </c>
      <c r="J68" s="246"/>
      <c r="K68" s="247">
        <f>ROUND(E68*J68,2)</f>
        <v>0</v>
      </c>
      <c r="L68" s="247">
        <v>12</v>
      </c>
      <c r="M68" s="247">
        <f>G68*(1+L68/100)</f>
        <v>0</v>
      </c>
      <c r="N68" s="245">
        <v>3.3999999999999998E-3</v>
      </c>
      <c r="O68" s="245">
        <f>ROUND(E68*N68,2)</f>
        <v>0</v>
      </c>
      <c r="P68" s="245">
        <v>0</v>
      </c>
      <c r="Q68" s="245">
        <f>ROUND(E68*P68,2)</f>
        <v>0</v>
      </c>
      <c r="R68" s="247" t="s">
        <v>2276</v>
      </c>
      <c r="S68" s="247" t="s">
        <v>292</v>
      </c>
      <c r="T68" s="248" t="s">
        <v>439</v>
      </c>
      <c r="U68" s="220">
        <v>0.58899999999999997</v>
      </c>
      <c r="V68" s="220">
        <f>ROUND(E68*U68,2)</f>
        <v>0.59</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30.6" outlineLevel="1" x14ac:dyDescent="0.25">
      <c r="A69" s="242">
        <v>48</v>
      </c>
      <c r="B69" s="243" t="s">
        <v>2682</v>
      </c>
      <c r="C69" s="253" t="s">
        <v>2683</v>
      </c>
      <c r="D69" s="244" t="s">
        <v>437</v>
      </c>
      <c r="E69" s="245">
        <v>1</v>
      </c>
      <c r="F69" s="246"/>
      <c r="G69" s="247">
        <f>ROUND(E69*F69,2)</f>
        <v>0</v>
      </c>
      <c r="H69" s="246"/>
      <c r="I69" s="247">
        <f>ROUND(E69*H69,2)</f>
        <v>0</v>
      </c>
      <c r="J69" s="246"/>
      <c r="K69" s="247">
        <f>ROUND(E69*J69,2)</f>
        <v>0</v>
      </c>
      <c r="L69" s="247">
        <v>12</v>
      </c>
      <c r="M69" s="247">
        <f>G69*(1+L69/100)</f>
        <v>0</v>
      </c>
      <c r="N69" s="245">
        <v>3.3999999999999998E-3</v>
      </c>
      <c r="O69" s="245">
        <f>ROUND(E69*N69,2)</f>
        <v>0</v>
      </c>
      <c r="P69" s="245">
        <v>0</v>
      </c>
      <c r="Q69" s="245">
        <f>ROUND(E69*P69,2)</f>
        <v>0</v>
      </c>
      <c r="R69" s="247" t="s">
        <v>2276</v>
      </c>
      <c r="S69" s="247" t="s">
        <v>292</v>
      </c>
      <c r="T69" s="248" t="s">
        <v>439</v>
      </c>
      <c r="U69" s="220">
        <v>0.62</v>
      </c>
      <c r="V69" s="220">
        <f>ROUND(E69*U69,2)</f>
        <v>0.62</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0.399999999999999" outlineLevel="1" x14ac:dyDescent="0.25">
      <c r="A70" s="242">
        <v>49</v>
      </c>
      <c r="B70" s="243" t="s">
        <v>2684</v>
      </c>
      <c r="C70" s="253" t="s">
        <v>2685</v>
      </c>
      <c r="D70" s="244" t="s">
        <v>437</v>
      </c>
      <c r="E70" s="245">
        <v>1</v>
      </c>
      <c r="F70" s="246"/>
      <c r="G70" s="247">
        <f>ROUND(E70*F70,2)</f>
        <v>0</v>
      </c>
      <c r="H70" s="246"/>
      <c r="I70" s="247">
        <f>ROUND(E70*H70,2)</f>
        <v>0</v>
      </c>
      <c r="J70" s="246"/>
      <c r="K70" s="247">
        <f>ROUND(E70*J70,2)</f>
        <v>0</v>
      </c>
      <c r="L70" s="247">
        <v>12</v>
      </c>
      <c r="M70" s="247">
        <f>G70*(1+L70/100)</f>
        <v>0</v>
      </c>
      <c r="N70" s="245">
        <v>1.4999999999999999E-2</v>
      </c>
      <c r="O70" s="245">
        <f>ROUND(E70*N70,2)</f>
        <v>0.02</v>
      </c>
      <c r="P70" s="245">
        <v>0</v>
      </c>
      <c r="Q70" s="245">
        <f>ROUND(E70*P70,2)</f>
        <v>0</v>
      </c>
      <c r="R70" s="247" t="s">
        <v>2276</v>
      </c>
      <c r="S70" s="247" t="s">
        <v>292</v>
      </c>
      <c r="T70" s="248" t="s">
        <v>439</v>
      </c>
      <c r="U70" s="220">
        <v>0.61199999999999999</v>
      </c>
      <c r="V70" s="220">
        <f>ROUND(E70*U70,2)</f>
        <v>0.61</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0.399999999999999" outlineLevel="1" x14ac:dyDescent="0.25">
      <c r="A71" s="242">
        <v>50</v>
      </c>
      <c r="B71" s="243" t="s">
        <v>2686</v>
      </c>
      <c r="C71" s="253" t="s">
        <v>2687</v>
      </c>
      <c r="D71" s="244" t="s">
        <v>437</v>
      </c>
      <c r="E71" s="245">
        <v>1</v>
      </c>
      <c r="F71" s="246"/>
      <c r="G71" s="247">
        <f>ROUND(E71*F71,2)</f>
        <v>0</v>
      </c>
      <c r="H71" s="246"/>
      <c r="I71" s="247">
        <f>ROUND(E71*H71,2)</f>
        <v>0</v>
      </c>
      <c r="J71" s="246"/>
      <c r="K71" s="247">
        <f>ROUND(E71*J71,2)</f>
        <v>0</v>
      </c>
      <c r="L71" s="247">
        <v>12</v>
      </c>
      <c r="M71" s="247">
        <f>G71*(1+L71/100)</f>
        <v>0</v>
      </c>
      <c r="N71" s="245">
        <v>1.4999999999999999E-2</v>
      </c>
      <c r="O71" s="245">
        <f>ROUND(E71*N71,2)</f>
        <v>0.02</v>
      </c>
      <c r="P71" s="245">
        <v>0</v>
      </c>
      <c r="Q71" s="245">
        <f>ROUND(E71*P71,2)</f>
        <v>0</v>
      </c>
      <c r="R71" s="247" t="s">
        <v>2276</v>
      </c>
      <c r="S71" s="247" t="s">
        <v>292</v>
      </c>
      <c r="T71" s="248" t="s">
        <v>439</v>
      </c>
      <c r="U71" s="220">
        <v>0.64</v>
      </c>
      <c r="V71" s="220">
        <f>ROUND(E71*U71,2)</f>
        <v>0.64</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0.399999999999999" outlineLevel="1" x14ac:dyDescent="0.25">
      <c r="A72" s="242">
        <v>51</v>
      </c>
      <c r="B72" s="243" t="s">
        <v>2688</v>
      </c>
      <c r="C72" s="253" t="s">
        <v>2689</v>
      </c>
      <c r="D72" s="244" t="s">
        <v>437</v>
      </c>
      <c r="E72" s="245">
        <v>1</v>
      </c>
      <c r="F72" s="246"/>
      <c r="G72" s="247">
        <f>ROUND(E72*F72,2)</f>
        <v>0</v>
      </c>
      <c r="H72" s="246"/>
      <c r="I72" s="247">
        <f>ROUND(E72*H72,2)</f>
        <v>0</v>
      </c>
      <c r="J72" s="246"/>
      <c r="K72" s="247">
        <f>ROUND(E72*J72,2)</f>
        <v>0</v>
      </c>
      <c r="L72" s="247">
        <v>12</v>
      </c>
      <c r="M72" s="247">
        <f>G72*(1+L72/100)</f>
        <v>0</v>
      </c>
      <c r="N72" s="245">
        <v>1.4999999999999999E-2</v>
      </c>
      <c r="O72" s="245">
        <f>ROUND(E72*N72,2)</f>
        <v>0.02</v>
      </c>
      <c r="P72" s="245">
        <v>0</v>
      </c>
      <c r="Q72" s="245">
        <f>ROUND(E72*P72,2)</f>
        <v>0</v>
      </c>
      <c r="R72" s="247" t="s">
        <v>2276</v>
      </c>
      <c r="S72" s="247" t="s">
        <v>292</v>
      </c>
      <c r="T72" s="248" t="s">
        <v>439</v>
      </c>
      <c r="U72" s="220">
        <v>0.67600000000000005</v>
      </c>
      <c r="V72" s="220">
        <f>ROUND(E72*U72,2)</f>
        <v>0.68</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0.399999999999999" outlineLevel="1" x14ac:dyDescent="0.25">
      <c r="A73" s="242">
        <v>52</v>
      </c>
      <c r="B73" s="243" t="s">
        <v>2690</v>
      </c>
      <c r="C73" s="253" t="s">
        <v>2691</v>
      </c>
      <c r="D73" s="244" t="s">
        <v>437</v>
      </c>
      <c r="E73" s="245">
        <v>13</v>
      </c>
      <c r="F73" s="246"/>
      <c r="G73" s="247">
        <f>ROUND(E73*F73,2)</f>
        <v>0</v>
      </c>
      <c r="H73" s="246"/>
      <c r="I73" s="247">
        <f>ROUND(E73*H73,2)</f>
        <v>0</v>
      </c>
      <c r="J73" s="246"/>
      <c r="K73" s="247">
        <f>ROUND(E73*J73,2)</f>
        <v>0</v>
      </c>
      <c r="L73" s="247">
        <v>12</v>
      </c>
      <c r="M73" s="247">
        <f>G73*(1+L73/100)</f>
        <v>0</v>
      </c>
      <c r="N73" s="245">
        <v>0</v>
      </c>
      <c r="O73" s="245">
        <f>ROUND(E73*N73,2)</f>
        <v>0</v>
      </c>
      <c r="P73" s="245">
        <v>0</v>
      </c>
      <c r="Q73" s="245">
        <f>ROUND(E73*P73,2)</f>
        <v>0</v>
      </c>
      <c r="R73" s="247" t="s">
        <v>2276</v>
      </c>
      <c r="S73" s="247" t="s">
        <v>292</v>
      </c>
      <c r="T73" s="248" t="s">
        <v>439</v>
      </c>
      <c r="U73" s="220">
        <v>6.5000000000000002E-2</v>
      </c>
      <c r="V73" s="220">
        <f>ROUND(E73*U73,2)</f>
        <v>0.85</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0.399999999999999" outlineLevel="1" x14ac:dyDescent="0.25">
      <c r="A74" s="242">
        <v>53</v>
      </c>
      <c r="B74" s="243" t="s">
        <v>2692</v>
      </c>
      <c r="C74" s="253" t="s">
        <v>2693</v>
      </c>
      <c r="D74" s="244" t="s">
        <v>437</v>
      </c>
      <c r="E74" s="245">
        <v>6</v>
      </c>
      <c r="F74" s="246"/>
      <c r="G74" s="247">
        <f>ROUND(E74*F74,2)</f>
        <v>0</v>
      </c>
      <c r="H74" s="246"/>
      <c r="I74" s="247">
        <f>ROUND(E74*H74,2)</f>
        <v>0</v>
      </c>
      <c r="J74" s="246"/>
      <c r="K74" s="247">
        <f>ROUND(E74*J74,2)</f>
        <v>0</v>
      </c>
      <c r="L74" s="247">
        <v>12</v>
      </c>
      <c r="M74" s="247">
        <f>G74*(1+L74/100)</f>
        <v>0</v>
      </c>
      <c r="N74" s="245">
        <v>0</v>
      </c>
      <c r="O74" s="245">
        <f>ROUND(E74*N74,2)</f>
        <v>0</v>
      </c>
      <c r="P74" s="245">
        <v>0</v>
      </c>
      <c r="Q74" s="245">
        <f>ROUND(E74*P74,2)</f>
        <v>0</v>
      </c>
      <c r="R74" s="247" t="s">
        <v>2276</v>
      </c>
      <c r="S74" s="247" t="s">
        <v>292</v>
      </c>
      <c r="T74" s="248" t="s">
        <v>439</v>
      </c>
      <c r="U74" s="220">
        <v>0.187</v>
      </c>
      <c r="V74" s="220">
        <f>ROUND(E74*U74,2)</f>
        <v>1.1200000000000001</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32">
        <v>54</v>
      </c>
      <c r="B75" s="233" t="s">
        <v>2694</v>
      </c>
      <c r="C75" s="250" t="s">
        <v>2695</v>
      </c>
      <c r="D75" s="234" t="s">
        <v>465</v>
      </c>
      <c r="E75" s="235">
        <v>0.90597000000000005</v>
      </c>
      <c r="F75" s="236"/>
      <c r="G75" s="237">
        <f>ROUND(E75*F75,2)</f>
        <v>0</v>
      </c>
      <c r="H75" s="236"/>
      <c r="I75" s="237">
        <f>ROUND(E75*H75,2)</f>
        <v>0</v>
      </c>
      <c r="J75" s="236"/>
      <c r="K75" s="237">
        <f>ROUND(E75*J75,2)</f>
        <v>0</v>
      </c>
      <c r="L75" s="237">
        <v>12</v>
      </c>
      <c r="M75" s="237">
        <f>G75*(1+L75/100)</f>
        <v>0</v>
      </c>
      <c r="N75" s="235">
        <v>0</v>
      </c>
      <c r="O75" s="235">
        <f>ROUND(E75*N75,2)</f>
        <v>0</v>
      </c>
      <c r="P75" s="235">
        <v>0</v>
      </c>
      <c r="Q75" s="235">
        <f>ROUND(E75*P75,2)</f>
        <v>0</v>
      </c>
      <c r="R75" s="237" t="s">
        <v>2276</v>
      </c>
      <c r="S75" s="237" t="s">
        <v>292</v>
      </c>
      <c r="T75" s="238" t="s">
        <v>439</v>
      </c>
      <c r="U75" s="220">
        <v>3.55</v>
      </c>
      <c r="V75" s="220">
        <f>ROUND(E75*U75,2)</f>
        <v>3.22</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5">
      <c r="A76" s="3"/>
      <c r="B76" s="4"/>
      <c r="C76" s="254"/>
      <c r="D76" s="6"/>
      <c r="E76" s="3"/>
      <c r="F76" s="3"/>
      <c r="G76" s="3"/>
      <c r="H76" s="3"/>
      <c r="I76" s="3"/>
      <c r="J76" s="3"/>
      <c r="K76" s="3"/>
      <c r="L76" s="3"/>
      <c r="M76" s="3"/>
      <c r="N76" s="3"/>
      <c r="O76" s="3"/>
      <c r="P76" s="3"/>
      <c r="Q76" s="3"/>
      <c r="R76" s="3"/>
      <c r="S76" s="3"/>
      <c r="T76" s="3"/>
      <c r="U76" s="3"/>
      <c r="V76" s="3"/>
      <c r="W76" s="3"/>
      <c r="X76" s="3"/>
      <c r="Y76" s="3"/>
      <c r="AE76">
        <v>12</v>
      </c>
      <c r="AF76">
        <v>21</v>
      </c>
      <c r="AG76" t="s">
        <v>273</v>
      </c>
    </row>
    <row r="77" spans="1:60" x14ac:dyDescent="0.25">
      <c r="A77" s="213"/>
      <c r="B77" s="214" t="s">
        <v>29</v>
      </c>
      <c r="C77" s="255"/>
      <c r="D77" s="215"/>
      <c r="E77" s="216"/>
      <c r="F77" s="216"/>
      <c r="G77" s="231">
        <f>G8+G15+G27+G39+G56+G59</f>
        <v>0</v>
      </c>
      <c r="H77" s="3"/>
      <c r="I77" s="3"/>
      <c r="J77" s="3"/>
      <c r="K77" s="3"/>
      <c r="L77" s="3"/>
      <c r="M77" s="3"/>
      <c r="N77" s="3"/>
      <c r="O77" s="3"/>
      <c r="P77" s="3"/>
      <c r="Q77" s="3"/>
      <c r="R77" s="3"/>
      <c r="S77" s="3"/>
      <c r="T77" s="3"/>
      <c r="U77" s="3"/>
      <c r="V77" s="3"/>
      <c r="W77" s="3"/>
      <c r="X77" s="3"/>
      <c r="Y77" s="3"/>
      <c r="AE77">
        <f>SUMIF(L7:L75,AE76,G7:G75)</f>
        <v>0</v>
      </c>
      <c r="AF77">
        <f>SUMIF(L7:L75,AF76,G7:G75)</f>
        <v>0</v>
      </c>
      <c r="AG77" t="s">
        <v>379</v>
      </c>
    </row>
    <row r="78" spans="1:60" x14ac:dyDescent="0.25">
      <c r="C78" s="256"/>
      <c r="D78" s="10"/>
      <c r="AG78" t="s">
        <v>386</v>
      </c>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42j1Z9hObDg6u/UckTwG3CHhPgTKfRZAdGzAuI2pX1R5HGhElojSe9j8WZKi9amx6uo/61+JDHRUF0UWUnH7sQ==" saltValue="xprMN9ft8imAymwHUfyi3Q==" spinCount="100000" sheet="1" formatRows="0"/>
  <mergeCells count="12">
    <mergeCell ref="C22:G22"/>
    <mergeCell ref="C24:G24"/>
    <mergeCell ref="C26:G26"/>
    <mergeCell ref="C31:G31"/>
    <mergeCell ref="C33:G33"/>
    <mergeCell ref="C35:G35"/>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700B-42DE-4C94-9A01-2B5A0E4CD9A2}">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84</v>
      </c>
      <c r="C4" s="202" t="s">
        <v>85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256</v>
      </c>
      <c r="C8" s="249" t="s">
        <v>257</v>
      </c>
      <c r="D8" s="227"/>
      <c r="E8" s="228"/>
      <c r="F8" s="229"/>
      <c r="G8" s="229">
        <f>SUMIF(AG9:AG53,"&lt;&gt;NOR",G9:G53)</f>
        <v>0</v>
      </c>
      <c r="H8" s="229"/>
      <c r="I8" s="229">
        <f>SUM(I9:I53)</f>
        <v>0</v>
      </c>
      <c r="J8" s="229"/>
      <c r="K8" s="229">
        <f>SUM(K9:K53)</f>
        <v>0</v>
      </c>
      <c r="L8" s="229"/>
      <c r="M8" s="229">
        <f>SUM(M9:M53)</f>
        <v>0</v>
      </c>
      <c r="N8" s="228"/>
      <c r="O8" s="228">
        <f>SUM(O9:O53)</f>
        <v>0</v>
      </c>
      <c r="P8" s="228"/>
      <c r="Q8" s="228">
        <f>SUM(Q9:Q53)</f>
        <v>0</v>
      </c>
      <c r="R8" s="229"/>
      <c r="S8" s="229"/>
      <c r="T8" s="230"/>
      <c r="U8" s="224"/>
      <c r="V8" s="224">
        <f>SUM(V9:V53)</f>
        <v>0</v>
      </c>
      <c r="W8" s="224"/>
      <c r="X8" s="224"/>
      <c r="Y8" s="224"/>
      <c r="AG8" t="s">
        <v>288</v>
      </c>
    </row>
    <row r="9" spans="1:60" outlineLevel="1" x14ac:dyDescent="0.25">
      <c r="A9" s="232">
        <v>1</v>
      </c>
      <c r="B9" s="233" t="s">
        <v>2696</v>
      </c>
      <c r="C9" s="250" t="s">
        <v>2697</v>
      </c>
      <c r="D9" s="234" t="s">
        <v>336</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112.8" outlineLevel="2" x14ac:dyDescent="0.25">
      <c r="A10" s="217"/>
      <c r="B10" s="218"/>
      <c r="C10" s="251" t="s">
        <v>2698</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40" t="str">
        <f>C10</f>
        <v>rychlost ve volném průřezu jednotky 1,23 m/s, protiproudým deskovým rekuperátorem, účinnost rekuperátoru 86% suchátepelná účinnost 73%, elektrickým externím potrubním ohřívačem o výkonu 2 kW s pulzní regulací, ohřívač řízen z regulace VZDT jednotky, jednostupňovou filtrací třídy M5 (ISO Coarse 80%) s kapsovými filtry na odtahu a kapsovými filtry F7 (ISO ePM 10 75%) na přívodu, EC ventilátory o max. celkovém příkonu 1 kW a SFPAHU = 1 547 W/m3s, jednotka splňuje Eco-design 2018 dle směrnice EU 1253/2014, hmotnost jednotky 299 kg, plášť jednotky opatřen tepelnou izolací tloušťky 50 mm, vlastnosti opláštění dle ČSN EN 1886: mechanická stabilita D1 (M), netěsnost pláště L1 (M), netěsnost mezi rámem a filtrem &lt;0,5% (F9), termická izolace T2, faktor tepelných mostů TB2, povrchová úprava plechu panelu vnitřního pláště VZT jednotek z ocelového plechu kontinuálně žárově zinkovaného ČSN EN 10 346 Z275 g/m2, korozivní odolnost pro prostředí C2 dle ČSN EN ISO 14713, povrchová úprava plechu vnějšího pláště VZT jednotky z ocelového plechu kontinuálně žárově zinkovaného ČSN EN 10 346 Z275 g/m2 + polyesterový lak 25 mm, korozivní odolnost pro prostředí C2 dle ČSN EN ISO 147713, na hrdlech vedeného do venkovního prostředí osazeny uzavírací klapky se servopohony, osazena vlastní systémovou regulací dodávanou výrobcem jednotky s komunikací Modbus TCP, provozní stavy jednotky nastavovány z nadřazeného systému MaR, výpočtový software výrobce pro návrh VZT jednotky validován nezávislou autoritou</v>
      </c>
      <c r="BB10" s="210"/>
      <c r="BC10" s="210"/>
      <c r="BD10" s="210"/>
      <c r="BE10" s="210"/>
      <c r="BF10" s="210"/>
      <c r="BG10" s="210"/>
      <c r="BH10" s="210"/>
    </row>
    <row r="11" spans="1:60" outlineLevel="1" x14ac:dyDescent="0.25">
      <c r="A11" s="232">
        <v>2</v>
      </c>
      <c r="B11" s="233" t="s">
        <v>2699</v>
      </c>
      <c r="C11" s="250" t="s">
        <v>2700</v>
      </c>
      <c r="D11" s="234" t="s">
        <v>336</v>
      </c>
      <c r="E11" s="235">
        <v>1</v>
      </c>
      <c r="F11" s="236"/>
      <c r="G11" s="237">
        <f>ROUND(E11*F11,2)</f>
        <v>0</v>
      </c>
      <c r="H11" s="236"/>
      <c r="I11" s="237">
        <f>ROUND(E11*H11,2)</f>
        <v>0</v>
      </c>
      <c r="J11" s="236"/>
      <c r="K11" s="237">
        <f>ROUND(E11*J11,2)</f>
        <v>0</v>
      </c>
      <c r="L11" s="237">
        <v>12</v>
      </c>
      <c r="M11" s="237">
        <f>G11*(1+L11/100)</f>
        <v>0</v>
      </c>
      <c r="N11" s="235">
        <v>0</v>
      </c>
      <c r="O11" s="235">
        <f>ROUND(E11*N11,2)</f>
        <v>0</v>
      </c>
      <c r="P11" s="235">
        <v>0</v>
      </c>
      <c r="Q11" s="235">
        <f>ROUND(E11*P11,2)</f>
        <v>0</v>
      </c>
      <c r="R11" s="237"/>
      <c r="S11" s="237" t="s">
        <v>325</v>
      </c>
      <c r="T11" s="23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5">
      <c r="A12" s="217"/>
      <c r="B12" s="218"/>
      <c r="C12" s="251" t="s">
        <v>2701</v>
      </c>
      <c r="D12" s="239"/>
      <c r="E12" s="239"/>
      <c r="F12" s="239"/>
      <c r="G12" s="239"/>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0.399999999999999" outlineLevel="1" x14ac:dyDescent="0.25">
      <c r="A13" s="232">
        <v>3</v>
      </c>
      <c r="B13" s="233" t="s">
        <v>2702</v>
      </c>
      <c r="C13" s="250" t="s">
        <v>2703</v>
      </c>
      <c r="D13" s="234" t="s">
        <v>336</v>
      </c>
      <c r="E13" s="235">
        <v>1</v>
      </c>
      <c r="F13" s="236"/>
      <c r="G13" s="237">
        <f>ROUND(E13*F13,2)</f>
        <v>0</v>
      </c>
      <c r="H13" s="236"/>
      <c r="I13" s="237">
        <f>ROUND(E13*H13,2)</f>
        <v>0</v>
      </c>
      <c r="J13" s="236"/>
      <c r="K13" s="237">
        <f>ROUND(E13*J13,2)</f>
        <v>0</v>
      </c>
      <c r="L13" s="237">
        <v>12</v>
      </c>
      <c r="M13" s="237">
        <f>G13*(1+L13/100)</f>
        <v>0</v>
      </c>
      <c r="N13" s="235">
        <v>0</v>
      </c>
      <c r="O13" s="235">
        <f>ROUND(E13*N13,2)</f>
        <v>0</v>
      </c>
      <c r="P13" s="235">
        <v>0</v>
      </c>
      <c r="Q13" s="235">
        <f>ROUND(E13*P13,2)</f>
        <v>0</v>
      </c>
      <c r="R13" s="237"/>
      <c r="S13" s="237" t="s">
        <v>325</v>
      </c>
      <c r="T13" s="23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1" outlineLevel="2" x14ac:dyDescent="0.25">
      <c r="A14" s="217"/>
      <c r="B14" s="218"/>
      <c r="C14" s="251" t="s">
        <v>2704</v>
      </c>
      <c r="D14" s="239"/>
      <c r="E14" s="239"/>
      <c r="F14" s="239"/>
      <c r="G14" s="23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40" t="str">
        <f>C14</f>
        <v>s EC motorem a oběžným kolem s dozadu zahnutými lopatkami, ventilátor osazen potenciometrem pro 100% regulaci otáček, el. připojení 230 V 0,701 A, hmotnost 3,3 kg, ventilátor spínán nadřazeným systémem MaR dle teploty ve větrané místnosti</v>
      </c>
      <c r="BB14" s="210"/>
      <c r="BC14" s="210"/>
      <c r="BD14" s="210"/>
      <c r="BE14" s="210"/>
      <c r="BF14" s="210"/>
      <c r="BG14" s="210"/>
      <c r="BH14" s="210"/>
    </row>
    <row r="15" spans="1:60" ht="20.399999999999999" outlineLevel="1" x14ac:dyDescent="0.25">
      <c r="A15" s="232">
        <v>4</v>
      </c>
      <c r="B15" s="233" t="s">
        <v>2705</v>
      </c>
      <c r="C15" s="250" t="s">
        <v>2706</v>
      </c>
      <c r="D15" s="234" t="s">
        <v>336</v>
      </c>
      <c r="E15" s="235">
        <v>3</v>
      </c>
      <c r="F15" s="236"/>
      <c r="G15" s="237">
        <f>ROUND(E15*F15,2)</f>
        <v>0</v>
      </c>
      <c r="H15" s="236"/>
      <c r="I15" s="237">
        <f>ROUND(E15*H15,2)</f>
        <v>0</v>
      </c>
      <c r="J15" s="236"/>
      <c r="K15" s="237">
        <f>ROUND(E15*J15,2)</f>
        <v>0</v>
      </c>
      <c r="L15" s="237">
        <v>12</v>
      </c>
      <c r="M15" s="237">
        <f>G15*(1+L15/100)</f>
        <v>0</v>
      </c>
      <c r="N15" s="235">
        <v>0</v>
      </c>
      <c r="O15" s="235">
        <f>ROUND(E15*N15,2)</f>
        <v>0</v>
      </c>
      <c r="P15" s="235">
        <v>0</v>
      </c>
      <c r="Q15" s="235">
        <f>ROUND(E15*P15,2)</f>
        <v>0</v>
      </c>
      <c r="R15" s="237"/>
      <c r="S15" s="237" t="s">
        <v>325</v>
      </c>
      <c r="T15" s="23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1" outlineLevel="2" x14ac:dyDescent="0.25">
      <c r="A16" s="217"/>
      <c r="B16" s="218"/>
      <c r="C16" s="251" t="s">
        <v>2707</v>
      </c>
      <c r="D16" s="239"/>
      <c r="E16" s="239"/>
      <c r="F16" s="239"/>
      <c r="G16" s="239"/>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40" t="str">
        <f>C16</f>
        <v>tlumič z pozinkovaného plechu s absorpční výplní z nehořlavého zvukoizolačního materiálu odděleného od proudícího média netkanou kašírovanou textílií, tlumič osazen náběhy na obou koncích</v>
      </c>
      <c r="BB16" s="210"/>
      <c r="BC16" s="210"/>
      <c r="BD16" s="210"/>
      <c r="BE16" s="210"/>
      <c r="BF16" s="210"/>
      <c r="BG16" s="210"/>
      <c r="BH16" s="210"/>
    </row>
    <row r="17" spans="1:60" ht="20.399999999999999" outlineLevel="1" x14ac:dyDescent="0.25">
      <c r="A17" s="232">
        <v>5</v>
      </c>
      <c r="B17" s="233" t="s">
        <v>2708</v>
      </c>
      <c r="C17" s="250" t="s">
        <v>2709</v>
      </c>
      <c r="D17" s="234" t="s">
        <v>336</v>
      </c>
      <c r="E17" s="235">
        <v>2</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c r="S17" s="237" t="s">
        <v>325</v>
      </c>
      <c r="T17" s="23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1" outlineLevel="2" x14ac:dyDescent="0.25">
      <c r="A18" s="217"/>
      <c r="B18" s="218"/>
      <c r="C18" s="251" t="s">
        <v>2707</v>
      </c>
      <c r="D18" s="239"/>
      <c r="E18" s="239"/>
      <c r="F18" s="239"/>
      <c r="G18" s="239"/>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40" t="str">
        <f>C18</f>
        <v>tlumič z pozinkovaného plechu s absorpční výplní z nehořlavého zvukoizolačního materiálu odděleného od proudícího média netkanou kašírovanou textílií, tlumič osazen náběhy na obou koncích</v>
      </c>
      <c r="BB18" s="210"/>
      <c r="BC18" s="210"/>
      <c r="BD18" s="210"/>
      <c r="BE18" s="210"/>
      <c r="BF18" s="210"/>
      <c r="BG18" s="210"/>
      <c r="BH18" s="210"/>
    </row>
    <row r="19" spans="1:60" outlineLevel="1" x14ac:dyDescent="0.25">
      <c r="A19" s="232">
        <v>6</v>
      </c>
      <c r="B19" s="233" t="s">
        <v>2710</v>
      </c>
      <c r="C19" s="250" t="s">
        <v>2711</v>
      </c>
      <c r="D19" s="234" t="s">
        <v>336</v>
      </c>
      <c r="E19" s="235">
        <v>2</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1" outlineLevel="2" x14ac:dyDescent="0.25">
      <c r="A20" s="217"/>
      <c r="B20" s="218"/>
      <c r="C20" s="251" t="s">
        <v>2712</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40" t="str">
        <f>C20</f>
        <v>tlumič z pozinkovaného plechu s absorpční výplní z nehořlavého zvukoizolačního materiálu odděleného od proudícího média netkanou kašírovanou textílií a perforovaným plechem</v>
      </c>
      <c r="BB20" s="210"/>
      <c r="BC20" s="210"/>
      <c r="BD20" s="210"/>
      <c r="BE20" s="210"/>
      <c r="BF20" s="210"/>
      <c r="BG20" s="210"/>
      <c r="BH20" s="210"/>
    </row>
    <row r="21" spans="1:60" outlineLevel="1" x14ac:dyDescent="0.25">
      <c r="A21" s="232">
        <v>7</v>
      </c>
      <c r="B21" s="233" t="s">
        <v>2713</v>
      </c>
      <c r="C21" s="250" t="s">
        <v>2714</v>
      </c>
      <c r="D21" s="234" t="s">
        <v>336</v>
      </c>
      <c r="E21" s="235">
        <v>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61.8" outlineLevel="2" x14ac:dyDescent="0.25">
      <c r="A22" s="217"/>
      <c r="B22" s="218"/>
      <c r="C22" s="251" t="s">
        <v>2715</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v>
      </c>
      <c r="BB22" s="210"/>
      <c r="BC22" s="210"/>
      <c r="BD22" s="210"/>
      <c r="BE22" s="210"/>
      <c r="BF22" s="210"/>
      <c r="BG22" s="210"/>
      <c r="BH22" s="210"/>
    </row>
    <row r="23" spans="1:60" outlineLevel="1" x14ac:dyDescent="0.25">
      <c r="A23" s="232">
        <v>8</v>
      </c>
      <c r="B23" s="233" t="s">
        <v>2716</v>
      </c>
      <c r="C23" s="250" t="s">
        <v>2717</v>
      </c>
      <c r="D23" s="234" t="s">
        <v>336</v>
      </c>
      <c r="E23" s="235">
        <v>6</v>
      </c>
      <c r="F23" s="236"/>
      <c r="G23" s="237">
        <f>ROUND(E23*F23,2)</f>
        <v>0</v>
      </c>
      <c r="H23" s="236"/>
      <c r="I23" s="237">
        <f>ROUND(E23*H23,2)</f>
        <v>0</v>
      </c>
      <c r="J23" s="236"/>
      <c r="K23" s="237">
        <f>ROUND(E23*J23,2)</f>
        <v>0</v>
      </c>
      <c r="L23" s="237">
        <v>12</v>
      </c>
      <c r="M23" s="237">
        <f>G23*(1+L23/100)</f>
        <v>0</v>
      </c>
      <c r="N23" s="235">
        <v>0</v>
      </c>
      <c r="O23" s="235">
        <f>ROUND(E23*N23,2)</f>
        <v>0</v>
      </c>
      <c r="P23" s="235">
        <v>0</v>
      </c>
      <c r="Q23" s="235">
        <f>ROUND(E23*P23,2)</f>
        <v>0</v>
      </c>
      <c r="R23" s="237"/>
      <c r="S23" s="237" t="s">
        <v>325</v>
      </c>
      <c r="T23" s="23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61.8" outlineLevel="2" x14ac:dyDescent="0.25">
      <c r="A24" s="217"/>
      <c r="B24" s="218"/>
      <c r="C24" s="251" t="s">
        <v>2718</v>
      </c>
      <c r="D24" s="239"/>
      <c r="E24" s="239"/>
      <c r="F24" s="239"/>
      <c r="G24" s="23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40" t="str">
        <f>C24</f>
        <v>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 řízení bude řešeno na základě požadavků nadřazené regulace viz samostatná dokumentace MaR</v>
      </c>
      <c r="BB24" s="210"/>
      <c r="BC24" s="210"/>
      <c r="BD24" s="210"/>
      <c r="BE24" s="210"/>
      <c r="BF24" s="210"/>
      <c r="BG24" s="210"/>
      <c r="BH24" s="210"/>
    </row>
    <row r="25" spans="1:60" outlineLevel="1" x14ac:dyDescent="0.25">
      <c r="A25" s="242">
        <v>9</v>
      </c>
      <c r="B25" s="243" t="s">
        <v>2719</v>
      </c>
      <c r="C25" s="253" t="s">
        <v>2720</v>
      </c>
      <c r="D25" s="244" t="s">
        <v>2721</v>
      </c>
      <c r="E25" s="245">
        <v>33</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10</v>
      </c>
      <c r="B26" s="243" t="s">
        <v>2722</v>
      </c>
      <c r="C26" s="253" t="s">
        <v>2723</v>
      </c>
      <c r="D26" s="244" t="s">
        <v>2721</v>
      </c>
      <c r="E26" s="245">
        <v>32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0.399999999999999" outlineLevel="1" x14ac:dyDescent="0.25">
      <c r="A27" s="242">
        <v>11</v>
      </c>
      <c r="B27" s="243" t="s">
        <v>2724</v>
      </c>
      <c r="C27" s="253" t="s">
        <v>2725</v>
      </c>
      <c r="D27" s="244" t="s">
        <v>740</v>
      </c>
      <c r="E27" s="245">
        <v>44</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0.399999999999999" outlineLevel="1" x14ac:dyDescent="0.25">
      <c r="A28" s="242">
        <v>12</v>
      </c>
      <c r="B28" s="243" t="s">
        <v>2726</v>
      </c>
      <c r="C28" s="253" t="s">
        <v>2727</v>
      </c>
      <c r="D28" s="244" t="s">
        <v>740</v>
      </c>
      <c r="E28" s="245">
        <v>70</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0.399999999999999" outlineLevel="1" x14ac:dyDescent="0.25">
      <c r="A29" s="242">
        <v>13</v>
      </c>
      <c r="B29" s="243" t="s">
        <v>2728</v>
      </c>
      <c r="C29" s="253" t="s">
        <v>2729</v>
      </c>
      <c r="D29" s="244" t="s">
        <v>740</v>
      </c>
      <c r="E29" s="245">
        <v>18</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14</v>
      </c>
      <c r="B30" s="243" t="s">
        <v>2730</v>
      </c>
      <c r="C30" s="253" t="s">
        <v>2731</v>
      </c>
      <c r="D30" s="244" t="s">
        <v>740</v>
      </c>
      <c r="E30" s="245">
        <v>15</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15</v>
      </c>
      <c r="B31" s="243" t="s">
        <v>2732</v>
      </c>
      <c r="C31" s="253" t="s">
        <v>2733</v>
      </c>
      <c r="D31" s="244" t="s">
        <v>740</v>
      </c>
      <c r="E31" s="245">
        <v>14</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32">
        <v>16</v>
      </c>
      <c r="B32" s="233" t="s">
        <v>2734</v>
      </c>
      <c r="C32" s="250" t="s">
        <v>2735</v>
      </c>
      <c r="D32" s="234" t="s">
        <v>336</v>
      </c>
      <c r="E32" s="235">
        <v>4</v>
      </c>
      <c r="F32" s="236"/>
      <c r="G32" s="237">
        <f>ROUND(E32*F32,2)</f>
        <v>0</v>
      </c>
      <c r="H32" s="236"/>
      <c r="I32" s="237">
        <f>ROUND(E32*H32,2)</f>
        <v>0</v>
      </c>
      <c r="J32" s="236"/>
      <c r="K32" s="237">
        <f>ROUND(E32*J32,2)</f>
        <v>0</v>
      </c>
      <c r="L32" s="237">
        <v>12</v>
      </c>
      <c r="M32" s="237">
        <f>G32*(1+L32/100)</f>
        <v>0</v>
      </c>
      <c r="N32" s="235">
        <v>0</v>
      </c>
      <c r="O32" s="235">
        <f>ROUND(E32*N32,2)</f>
        <v>0</v>
      </c>
      <c r="P32" s="235">
        <v>0</v>
      </c>
      <c r="Q32" s="235">
        <f>ROUND(E32*P32,2)</f>
        <v>0</v>
      </c>
      <c r="R32" s="237"/>
      <c r="S32" s="237" t="s">
        <v>325</v>
      </c>
      <c r="T32" s="23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1" outlineLevel="2" x14ac:dyDescent="0.25">
      <c r="A33" s="217"/>
      <c r="B33" s="218"/>
      <c r="C33" s="251" t="s">
        <v>2736</v>
      </c>
      <c r="D33" s="239"/>
      <c r="E33" s="239"/>
      <c r="F33" s="239"/>
      <c r="G33" s="239"/>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40" t="str">
        <f>C33</f>
        <v>tvořený z vnitřní hadice z netkané textílie, tepelně hlukovou izolací tl. 25 mm překrytou vnějším pláštěm z laminovaného hliníku, připojovací hrdla z pozinkovaného plechu</v>
      </c>
      <c r="BB33" s="210"/>
      <c r="BC33" s="210"/>
      <c r="BD33" s="210"/>
      <c r="BE33" s="210"/>
      <c r="BF33" s="210"/>
      <c r="BG33" s="210"/>
      <c r="BH33" s="210"/>
    </row>
    <row r="34" spans="1:60" outlineLevel="1" x14ac:dyDescent="0.25">
      <c r="A34" s="232">
        <v>17</v>
      </c>
      <c r="B34" s="233" t="s">
        <v>2737</v>
      </c>
      <c r="C34" s="250" t="s">
        <v>2738</v>
      </c>
      <c r="D34" s="234" t="s">
        <v>336</v>
      </c>
      <c r="E34" s="235">
        <v>6</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c r="S34" s="237" t="s">
        <v>325</v>
      </c>
      <c r="T34" s="23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1" outlineLevel="2" x14ac:dyDescent="0.25">
      <c r="A35" s="217"/>
      <c r="B35" s="218"/>
      <c r="C35" s="251" t="s">
        <v>2736</v>
      </c>
      <c r="D35" s="239"/>
      <c r="E35" s="239"/>
      <c r="F35" s="239"/>
      <c r="G35" s="239"/>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40" t="str">
        <f>C35</f>
        <v>tvořený z vnitřní hadice z netkané textílie, tepelně hlukovou izolací tl. 25 mm překrytou vnějším pláštěm z laminovaného hliníku, připojovací hrdla z pozinkovaného plechu</v>
      </c>
      <c r="BB35" s="210"/>
      <c r="BC35" s="210"/>
      <c r="BD35" s="210"/>
      <c r="BE35" s="210"/>
      <c r="BF35" s="210"/>
      <c r="BG35" s="210"/>
      <c r="BH35" s="210"/>
    </row>
    <row r="36" spans="1:60" outlineLevel="1" x14ac:dyDescent="0.25">
      <c r="A36" s="232">
        <v>18</v>
      </c>
      <c r="B36" s="233" t="s">
        <v>2739</v>
      </c>
      <c r="C36" s="250" t="s">
        <v>2740</v>
      </c>
      <c r="D36" s="234" t="s">
        <v>336</v>
      </c>
      <c r="E36" s="235">
        <v>7</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1" outlineLevel="2" x14ac:dyDescent="0.25">
      <c r="A37" s="217"/>
      <c r="B37" s="218"/>
      <c r="C37" s="251" t="s">
        <v>2741</v>
      </c>
      <c r="D37" s="239"/>
      <c r="E37" s="239"/>
      <c r="F37" s="239"/>
      <c r="G37" s="239"/>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40" t="str">
        <f>C37</f>
        <v>skládající se z těla ventilu a ploché čelní desky ve tvaru kruh, čtverec s mírně vyklenutými okraji, čtverec, super elipsa a obdélník, konkrétní tvar dle požadavku architekta</v>
      </c>
      <c r="BB37" s="210"/>
      <c r="BC37" s="210"/>
      <c r="BD37" s="210"/>
      <c r="BE37" s="210"/>
      <c r="BF37" s="210"/>
      <c r="BG37" s="210"/>
      <c r="BH37" s="210"/>
    </row>
    <row r="38" spans="1:60" outlineLevel="1" x14ac:dyDescent="0.25">
      <c r="A38" s="232">
        <v>19</v>
      </c>
      <c r="B38" s="233" t="s">
        <v>2742</v>
      </c>
      <c r="C38" s="250" t="s">
        <v>2743</v>
      </c>
      <c r="D38" s="234" t="s">
        <v>336</v>
      </c>
      <c r="E38" s="235">
        <v>8</v>
      </c>
      <c r="F38" s="236"/>
      <c r="G38" s="237">
        <f>ROUND(E38*F38,2)</f>
        <v>0</v>
      </c>
      <c r="H38" s="236"/>
      <c r="I38" s="237">
        <f>ROUND(E38*H38,2)</f>
        <v>0</v>
      </c>
      <c r="J38" s="236"/>
      <c r="K38" s="237">
        <f>ROUND(E38*J38,2)</f>
        <v>0</v>
      </c>
      <c r="L38" s="237">
        <v>12</v>
      </c>
      <c r="M38" s="237">
        <f>G38*(1+L38/100)</f>
        <v>0</v>
      </c>
      <c r="N38" s="235">
        <v>0</v>
      </c>
      <c r="O38" s="235">
        <f>ROUND(E38*N38,2)</f>
        <v>0</v>
      </c>
      <c r="P38" s="235">
        <v>0</v>
      </c>
      <c r="Q38" s="235">
        <f>ROUND(E38*P38,2)</f>
        <v>0</v>
      </c>
      <c r="R38" s="237"/>
      <c r="S38" s="237" t="s">
        <v>325</v>
      </c>
      <c r="T38" s="23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1" outlineLevel="2" x14ac:dyDescent="0.25">
      <c r="A39" s="217"/>
      <c r="B39" s="218"/>
      <c r="C39" s="251" t="s">
        <v>2741</v>
      </c>
      <c r="D39" s="239"/>
      <c r="E39" s="239"/>
      <c r="F39" s="239"/>
      <c r="G39" s="239"/>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40" t="str">
        <f>C39</f>
        <v>skládající se z těla ventilu a ploché čelní desky ve tvaru kruh, čtverec s mírně vyklenutými okraji, čtverec, super elipsa a obdélník, konkrétní tvar dle požadavku architekta</v>
      </c>
      <c r="BB39" s="210"/>
      <c r="BC39" s="210"/>
      <c r="BD39" s="210"/>
      <c r="BE39" s="210"/>
      <c r="BF39" s="210"/>
      <c r="BG39" s="210"/>
      <c r="BH39" s="210"/>
    </row>
    <row r="40" spans="1:60" ht="20.399999999999999" outlineLevel="1" x14ac:dyDescent="0.25">
      <c r="A40" s="242">
        <v>20</v>
      </c>
      <c r="B40" s="243" t="s">
        <v>2744</v>
      </c>
      <c r="C40" s="253" t="s">
        <v>2745</v>
      </c>
      <c r="D40" s="244" t="s">
        <v>336</v>
      </c>
      <c r="E40" s="245">
        <v>2</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0.399999999999999" outlineLevel="1" x14ac:dyDescent="0.25">
      <c r="A41" s="242">
        <v>21</v>
      </c>
      <c r="B41" s="243" t="s">
        <v>2746</v>
      </c>
      <c r="C41" s="253" t="s">
        <v>2747</v>
      </c>
      <c r="D41" s="244" t="s">
        <v>336</v>
      </c>
      <c r="E41" s="245">
        <v>2</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0.399999999999999" outlineLevel="1" x14ac:dyDescent="0.25">
      <c r="A42" s="242">
        <v>22</v>
      </c>
      <c r="B42" s="243" t="s">
        <v>2748</v>
      </c>
      <c r="C42" s="253" t="s">
        <v>2749</v>
      </c>
      <c r="D42" s="244" t="s">
        <v>336</v>
      </c>
      <c r="E42" s="245">
        <v>2</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0.399999999999999" outlineLevel="1" x14ac:dyDescent="0.25">
      <c r="A43" s="242">
        <v>23</v>
      </c>
      <c r="B43" s="243" t="s">
        <v>2750</v>
      </c>
      <c r="C43" s="253" t="s">
        <v>2751</v>
      </c>
      <c r="D43" s="244" t="s">
        <v>336</v>
      </c>
      <c r="E43" s="245">
        <v>4</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0.399999999999999" outlineLevel="1" x14ac:dyDescent="0.25">
      <c r="A44" s="242">
        <v>24</v>
      </c>
      <c r="B44" s="243" t="s">
        <v>2752</v>
      </c>
      <c r="C44" s="253" t="s">
        <v>2753</v>
      </c>
      <c r="D44" s="244" t="s">
        <v>336</v>
      </c>
      <c r="E44" s="245">
        <v>6</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0.399999999999999" outlineLevel="1" x14ac:dyDescent="0.25">
      <c r="A45" s="242">
        <v>25</v>
      </c>
      <c r="B45" s="243" t="s">
        <v>2754</v>
      </c>
      <c r="C45" s="253" t="s">
        <v>2755</v>
      </c>
      <c r="D45" s="244" t="s">
        <v>336</v>
      </c>
      <c r="E45" s="245">
        <v>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26</v>
      </c>
      <c r="B46" s="243" t="s">
        <v>2756</v>
      </c>
      <c r="C46" s="253" t="s">
        <v>2757</v>
      </c>
      <c r="D46" s="244" t="s">
        <v>336</v>
      </c>
      <c r="E46" s="245">
        <v>2</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27</v>
      </c>
      <c r="B47" s="243" t="s">
        <v>2758</v>
      </c>
      <c r="C47" s="253" t="s">
        <v>2759</v>
      </c>
      <c r="D47" s="244" t="s">
        <v>2204</v>
      </c>
      <c r="E47" s="245">
        <v>1</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28</v>
      </c>
      <c r="B48" s="243" t="s">
        <v>2760</v>
      </c>
      <c r="C48" s="253" t="s">
        <v>2761</v>
      </c>
      <c r="D48" s="244" t="s">
        <v>2721</v>
      </c>
      <c r="E48" s="245">
        <v>1</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29</v>
      </c>
      <c r="B49" s="243" t="s">
        <v>2762</v>
      </c>
      <c r="C49" s="253" t="s">
        <v>2763</v>
      </c>
      <c r="D49" s="244" t="s">
        <v>2721</v>
      </c>
      <c r="E49" s="245">
        <v>82</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30</v>
      </c>
      <c r="B50" s="243" t="s">
        <v>2764</v>
      </c>
      <c r="C50" s="253" t="s">
        <v>2765</v>
      </c>
      <c r="D50" s="244" t="s">
        <v>2721</v>
      </c>
      <c r="E50" s="245">
        <v>4</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31</v>
      </c>
      <c r="B51" s="243" t="s">
        <v>2766</v>
      </c>
      <c r="C51" s="253" t="s">
        <v>2767</v>
      </c>
      <c r="D51" s="244" t="s">
        <v>2204</v>
      </c>
      <c r="E51" s="245">
        <v>1</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32</v>
      </c>
      <c r="B52" s="243" t="s">
        <v>2768</v>
      </c>
      <c r="C52" s="253" t="s">
        <v>2769</v>
      </c>
      <c r="D52" s="244" t="s">
        <v>2204</v>
      </c>
      <c r="E52" s="245">
        <v>1</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32">
        <v>33</v>
      </c>
      <c r="B53" s="233" t="s">
        <v>2770</v>
      </c>
      <c r="C53" s="250" t="s">
        <v>2771</v>
      </c>
      <c r="D53" s="234" t="s">
        <v>2204</v>
      </c>
      <c r="E53" s="235">
        <v>1</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325</v>
      </c>
      <c r="T53" s="23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x14ac:dyDescent="0.25">
      <c r="A54" s="3"/>
      <c r="B54" s="4"/>
      <c r="C54" s="254"/>
      <c r="D54" s="6"/>
      <c r="E54" s="3"/>
      <c r="F54" s="3"/>
      <c r="G54" s="3"/>
      <c r="H54" s="3"/>
      <c r="I54" s="3"/>
      <c r="J54" s="3"/>
      <c r="K54" s="3"/>
      <c r="L54" s="3"/>
      <c r="M54" s="3"/>
      <c r="N54" s="3"/>
      <c r="O54" s="3"/>
      <c r="P54" s="3"/>
      <c r="Q54" s="3"/>
      <c r="R54" s="3"/>
      <c r="S54" s="3"/>
      <c r="T54" s="3"/>
      <c r="U54" s="3"/>
      <c r="V54" s="3"/>
      <c r="W54" s="3"/>
      <c r="X54" s="3"/>
      <c r="Y54" s="3"/>
      <c r="AE54">
        <v>12</v>
      </c>
      <c r="AF54">
        <v>21</v>
      </c>
      <c r="AG54" t="s">
        <v>273</v>
      </c>
    </row>
    <row r="55" spans="1:60" x14ac:dyDescent="0.25">
      <c r="A55" s="213"/>
      <c r="B55" s="214" t="s">
        <v>29</v>
      </c>
      <c r="C55" s="255"/>
      <c r="D55" s="215"/>
      <c r="E55" s="216"/>
      <c r="F55" s="216"/>
      <c r="G55" s="231">
        <f>G8</f>
        <v>0</v>
      </c>
      <c r="H55" s="3"/>
      <c r="I55" s="3"/>
      <c r="J55" s="3"/>
      <c r="K55" s="3"/>
      <c r="L55" s="3"/>
      <c r="M55" s="3"/>
      <c r="N55" s="3"/>
      <c r="O55" s="3"/>
      <c r="P55" s="3"/>
      <c r="Q55" s="3"/>
      <c r="R55" s="3"/>
      <c r="S55" s="3"/>
      <c r="T55" s="3"/>
      <c r="U55" s="3"/>
      <c r="V55" s="3"/>
      <c r="W55" s="3"/>
      <c r="X55" s="3"/>
      <c r="Y55" s="3"/>
      <c r="AE55">
        <f>SUMIF(L7:L53,AE54,G7:G53)</f>
        <v>0</v>
      </c>
      <c r="AF55">
        <f>SUMIF(L7:L53,AF54,G7:G53)</f>
        <v>0</v>
      </c>
      <c r="AG55" t="s">
        <v>379</v>
      </c>
    </row>
    <row r="56" spans="1:60" x14ac:dyDescent="0.25">
      <c r="C56" s="256"/>
      <c r="D56" s="10"/>
      <c r="AG56" t="s">
        <v>386</v>
      </c>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g+vID8SD9D5j5vbQYuiRmqmzgwnnbuS5o2T4ByaTeT0pbJoq8jISpfWiX/SOlSHuz9Lx1TUk0zWahv/O23Z1w==" saltValue="v+K3tfC3ElC5IxlvtTiUdA==" spinCount="100000" sheet="1" formatRows="0"/>
  <mergeCells count="16">
    <mergeCell ref="C33:G33"/>
    <mergeCell ref="C35:G35"/>
    <mergeCell ref="C37:G37"/>
    <mergeCell ref="C39:G39"/>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C143-6628-4279-A4DF-2C5ED15CF017}">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86</v>
      </c>
      <c r="C4" s="202" t="s">
        <v>87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239</v>
      </c>
      <c r="C8" s="249" t="s">
        <v>240</v>
      </c>
      <c r="D8" s="227"/>
      <c r="E8" s="228"/>
      <c r="F8" s="229"/>
      <c r="G8" s="229">
        <f>SUMIF(AG9:AG13,"&lt;&gt;NOR",G9:G13)</f>
        <v>0</v>
      </c>
      <c r="H8" s="229"/>
      <c r="I8" s="229">
        <f>SUM(I9:I13)</f>
        <v>0</v>
      </c>
      <c r="J8" s="229"/>
      <c r="K8" s="229">
        <f>SUM(K9:K13)</f>
        <v>0</v>
      </c>
      <c r="L8" s="229"/>
      <c r="M8" s="229">
        <f>SUM(M9:M13)</f>
        <v>0</v>
      </c>
      <c r="N8" s="228"/>
      <c r="O8" s="228">
        <f>SUM(O9:O13)</f>
        <v>0</v>
      </c>
      <c r="P8" s="228"/>
      <c r="Q8" s="228">
        <f>SUM(Q9:Q13)</f>
        <v>0</v>
      </c>
      <c r="R8" s="229"/>
      <c r="S8" s="229"/>
      <c r="T8" s="230"/>
      <c r="U8" s="224"/>
      <c r="V8" s="224">
        <f>SUM(V9:V13)</f>
        <v>0</v>
      </c>
      <c r="W8" s="224"/>
      <c r="X8" s="224"/>
      <c r="Y8" s="224"/>
      <c r="AG8" t="s">
        <v>288</v>
      </c>
    </row>
    <row r="9" spans="1:60" outlineLevel="1" x14ac:dyDescent="0.25">
      <c r="A9" s="242">
        <v>1</v>
      </c>
      <c r="B9" s="243" t="s">
        <v>2696</v>
      </c>
      <c r="C9" s="253" t="s">
        <v>2772</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2773</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2774</v>
      </c>
      <c r="D11" s="244" t="s">
        <v>336</v>
      </c>
      <c r="E11" s="245">
        <v>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2775</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2776</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5">
      <c r="A14" s="225" t="s">
        <v>287</v>
      </c>
      <c r="B14" s="226" t="s">
        <v>241</v>
      </c>
      <c r="C14" s="249" t="s">
        <v>242</v>
      </c>
      <c r="D14" s="227"/>
      <c r="E14" s="228"/>
      <c r="F14" s="229"/>
      <c r="G14" s="229">
        <f>SUMIF(AG15:AG133,"&lt;&gt;NOR",G15:G133)</f>
        <v>0</v>
      </c>
      <c r="H14" s="229"/>
      <c r="I14" s="229">
        <f>SUM(I15:I133)</f>
        <v>0</v>
      </c>
      <c r="J14" s="229"/>
      <c r="K14" s="229">
        <f>SUM(K15:K133)</f>
        <v>0</v>
      </c>
      <c r="L14" s="229"/>
      <c r="M14" s="229">
        <f>SUM(M15:M133)</f>
        <v>0</v>
      </c>
      <c r="N14" s="228"/>
      <c r="O14" s="228">
        <f>SUM(O15:O133)</f>
        <v>7.1499999999999995</v>
      </c>
      <c r="P14" s="228"/>
      <c r="Q14" s="228">
        <f>SUM(Q15:Q133)</f>
        <v>0</v>
      </c>
      <c r="R14" s="229"/>
      <c r="S14" s="229"/>
      <c r="T14" s="230"/>
      <c r="U14" s="224"/>
      <c r="V14" s="224">
        <f>SUM(V15:V133)</f>
        <v>10.159999999999997</v>
      </c>
      <c r="W14" s="224"/>
      <c r="X14" s="224"/>
      <c r="Y14" s="224"/>
      <c r="AG14" t="s">
        <v>288</v>
      </c>
    </row>
    <row r="15" spans="1:60" outlineLevel="1" x14ac:dyDescent="0.25">
      <c r="A15" s="242">
        <v>6</v>
      </c>
      <c r="B15" s="243" t="s">
        <v>2777</v>
      </c>
      <c r="C15" s="253" t="s">
        <v>2778</v>
      </c>
      <c r="D15" s="244" t="s">
        <v>389</v>
      </c>
      <c r="E15" s="245">
        <v>104.5</v>
      </c>
      <c r="F15" s="246"/>
      <c r="G15" s="247">
        <f>ROUND(E15*F15,2)</f>
        <v>0</v>
      </c>
      <c r="H15" s="246"/>
      <c r="I15" s="247">
        <f>ROUND(E15*H15,2)</f>
        <v>0</v>
      </c>
      <c r="J15" s="246"/>
      <c r="K15" s="247">
        <f>ROUND(E15*J15,2)</f>
        <v>0</v>
      </c>
      <c r="L15" s="247">
        <v>12</v>
      </c>
      <c r="M15" s="247">
        <f>G15*(1+L15/100)</f>
        <v>0</v>
      </c>
      <c r="N15" s="245">
        <v>1.685E-2</v>
      </c>
      <c r="O15" s="245">
        <f>ROUND(E15*N15,2)</f>
        <v>1.76</v>
      </c>
      <c r="P15" s="245">
        <v>0</v>
      </c>
      <c r="Q15" s="245">
        <f>ROUND(E15*P15,2)</f>
        <v>0</v>
      </c>
      <c r="R15" s="247"/>
      <c r="S15" s="247" t="s">
        <v>292</v>
      </c>
      <c r="T15" s="248" t="s">
        <v>439</v>
      </c>
      <c r="U15" s="220">
        <v>1.2E-2</v>
      </c>
      <c r="V15" s="220">
        <f>ROUND(E15*U15,2)</f>
        <v>1.25</v>
      </c>
      <c r="W15" s="220"/>
      <c r="X15" s="220" t="s">
        <v>326</v>
      </c>
      <c r="Y15" s="220" t="s">
        <v>295</v>
      </c>
      <c r="Z15" s="210"/>
      <c r="AA15" s="210"/>
      <c r="AB15" s="210"/>
      <c r="AC15" s="210"/>
      <c r="AD15" s="210"/>
      <c r="AE15" s="210"/>
      <c r="AF15" s="210"/>
      <c r="AG15" s="210" t="s">
        <v>2779</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2777</v>
      </c>
      <c r="C16" s="253" t="s">
        <v>2778</v>
      </c>
      <c r="D16" s="244" t="s">
        <v>389</v>
      </c>
      <c r="E16" s="245">
        <v>7.5</v>
      </c>
      <c r="F16" s="246"/>
      <c r="G16" s="247">
        <f>ROUND(E16*F16,2)</f>
        <v>0</v>
      </c>
      <c r="H16" s="246"/>
      <c r="I16" s="247">
        <f>ROUND(E16*H16,2)</f>
        <v>0</v>
      </c>
      <c r="J16" s="246"/>
      <c r="K16" s="247">
        <f>ROUND(E16*J16,2)</f>
        <v>0</v>
      </c>
      <c r="L16" s="247">
        <v>12</v>
      </c>
      <c r="M16" s="247">
        <f>G16*(1+L16/100)</f>
        <v>0</v>
      </c>
      <c r="N16" s="245">
        <v>1.685E-2</v>
      </c>
      <c r="O16" s="245">
        <f>ROUND(E16*N16,2)</f>
        <v>0.13</v>
      </c>
      <c r="P16" s="245">
        <v>0</v>
      </c>
      <c r="Q16" s="245">
        <f>ROUND(E16*P16,2)</f>
        <v>0</v>
      </c>
      <c r="R16" s="247"/>
      <c r="S16" s="247" t="s">
        <v>292</v>
      </c>
      <c r="T16" s="248" t="s">
        <v>439</v>
      </c>
      <c r="U16" s="220">
        <v>1.2E-2</v>
      </c>
      <c r="V16" s="220">
        <f>ROUND(E16*U16,2)</f>
        <v>0.09</v>
      </c>
      <c r="W16" s="220"/>
      <c r="X16" s="220" t="s">
        <v>326</v>
      </c>
      <c r="Y16" s="220" t="s">
        <v>295</v>
      </c>
      <c r="Z16" s="210"/>
      <c r="AA16" s="210"/>
      <c r="AB16" s="210"/>
      <c r="AC16" s="210"/>
      <c r="AD16" s="210"/>
      <c r="AE16" s="210"/>
      <c r="AF16" s="210"/>
      <c r="AG16" s="210" t="s">
        <v>2779</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2777</v>
      </c>
      <c r="C17" s="253" t="s">
        <v>2778</v>
      </c>
      <c r="D17" s="244" t="s">
        <v>389</v>
      </c>
      <c r="E17" s="245">
        <v>9</v>
      </c>
      <c r="F17" s="246"/>
      <c r="G17" s="247">
        <f>ROUND(E17*F17,2)</f>
        <v>0</v>
      </c>
      <c r="H17" s="246"/>
      <c r="I17" s="247">
        <f>ROUND(E17*H17,2)</f>
        <v>0</v>
      </c>
      <c r="J17" s="246"/>
      <c r="K17" s="247">
        <f>ROUND(E17*J17,2)</f>
        <v>0</v>
      </c>
      <c r="L17" s="247">
        <v>12</v>
      </c>
      <c r="M17" s="247">
        <f>G17*(1+L17/100)</f>
        <v>0</v>
      </c>
      <c r="N17" s="245">
        <v>1.685E-2</v>
      </c>
      <c r="O17" s="245">
        <f>ROUND(E17*N17,2)</f>
        <v>0.15</v>
      </c>
      <c r="P17" s="245">
        <v>0</v>
      </c>
      <c r="Q17" s="245">
        <f>ROUND(E17*P17,2)</f>
        <v>0</v>
      </c>
      <c r="R17" s="247"/>
      <c r="S17" s="247" t="s">
        <v>292</v>
      </c>
      <c r="T17" s="248" t="s">
        <v>439</v>
      </c>
      <c r="U17" s="220">
        <v>1.2E-2</v>
      </c>
      <c r="V17" s="220">
        <f>ROUND(E17*U17,2)</f>
        <v>0.11</v>
      </c>
      <c r="W17" s="220"/>
      <c r="X17" s="220" t="s">
        <v>326</v>
      </c>
      <c r="Y17" s="220" t="s">
        <v>295</v>
      </c>
      <c r="Z17" s="210"/>
      <c r="AA17" s="210"/>
      <c r="AB17" s="210"/>
      <c r="AC17" s="210"/>
      <c r="AD17" s="210"/>
      <c r="AE17" s="210"/>
      <c r="AF17" s="210"/>
      <c r="AG17" s="210" t="s">
        <v>2779</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2777</v>
      </c>
      <c r="C18" s="253" t="s">
        <v>2778</v>
      </c>
      <c r="D18" s="244" t="s">
        <v>389</v>
      </c>
      <c r="E18" s="245">
        <v>148.5</v>
      </c>
      <c r="F18" s="246"/>
      <c r="G18" s="247">
        <f>ROUND(E18*F18,2)</f>
        <v>0</v>
      </c>
      <c r="H18" s="246"/>
      <c r="I18" s="247">
        <f>ROUND(E18*H18,2)</f>
        <v>0</v>
      </c>
      <c r="J18" s="246"/>
      <c r="K18" s="247">
        <f>ROUND(E18*J18,2)</f>
        <v>0</v>
      </c>
      <c r="L18" s="247">
        <v>12</v>
      </c>
      <c r="M18" s="247">
        <f>G18*(1+L18/100)</f>
        <v>0</v>
      </c>
      <c r="N18" s="245">
        <v>1.685E-2</v>
      </c>
      <c r="O18" s="245">
        <f>ROUND(E18*N18,2)</f>
        <v>2.5</v>
      </c>
      <c r="P18" s="245">
        <v>0</v>
      </c>
      <c r="Q18" s="245">
        <f>ROUND(E18*P18,2)</f>
        <v>0</v>
      </c>
      <c r="R18" s="247"/>
      <c r="S18" s="247" t="s">
        <v>292</v>
      </c>
      <c r="T18" s="248" t="s">
        <v>439</v>
      </c>
      <c r="U18" s="220">
        <v>1.2E-2</v>
      </c>
      <c r="V18" s="220">
        <f>ROUND(E18*U18,2)</f>
        <v>1.78</v>
      </c>
      <c r="W18" s="220"/>
      <c r="X18" s="220" t="s">
        <v>326</v>
      </c>
      <c r="Y18" s="220" t="s">
        <v>295</v>
      </c>
      <c r="Z18" s="210"/>
      <c r="AA18" s="210"/>
      <c r="AB18" s="210"/>
      <c r="AC18" s="210"/>
      <c r="AD18" s="210"/>
      <c r="AE18" s="210"/>
      <c r="AF18" s="210"/>
      <c r="AG18" s="210" t="s">
        <v>2779</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2777</v>
      </c>
      <c r="C19" s="253" t="s">
        <v>2778</v>
      </c>
      <c r="D19" s="244" t="s">
        <v>389</v>
      </c>
      <c r="E19" s="245">
        <v>39</v>
      </c>
      <c r="F19" s="246"/>
      <c r="G19" s="247">
        <f>ROUND(E19*F19,2)</f>
        <v>0</v>
      </c>
      <c r="H19" s="246"/>
      <c r="I19" s="247">
        <f>ROUND(E19*H19,2)</f>
        <v>0</v>
      </c>
      <c r="J19" s="246"/>
      <c r="K19" s="247">
        <f>ROUND(E19*J19,2)</f>
        <v>0</v>
      </c>
      <c r="L19" s="247">
        <v>12</v>
      </c>
      <c r="M19" s="247">
        <f>G19*(1+L19/100)</f>
        <v>0</v>
      </c>
      <c r="N19" s="245">
        <v>1.685E-2</v>
      </c>
      <c r="O19" s="245">
        <f>ROUND(E19*N19,2)</f>
        <v>0.66</v>
      </c>
      <c r="P19" s="245">
        <v>0</v>
      </c>
      <c r="Q19" s="245">
        <f>ROUND(E19*P19,2)</f>
        <v>0</v>
      </c>
      <c r="R19" s="247"/>
      <c r="S19" s="247" t="s">
        <v>292</v>
      </c>
      <c r="T19" s="248" t="s">
        <v>439</v>
      </c>
      <c r="U19" s="220">
        <v>1.2E-2</v>
      </c>
      <c r="V19" s="220">
        <f>ROUND(E19*U19,2)</f>
        <v>0.47</v>
      </c>
      <c r="W19" s="220"/>
      <c r="X19" s="220" t="s">
        <v>326</v>
      </c>
      <c r="Y19" s="220" t="s">
        <v>295</v>
      </c>
      <c r="Z19" s="210"/>
      <c r="AA19" s="210"/>
      <c r="AB19" s="210"/>
      <c r="AC19" s="210"/>
      <c r="AD19" s="210"/>
      <c r="AE19" s="210"/>
      <c r="AF19" s="210"/>
      <c r="AG19" s="210" t="s">
        <v>2779</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2777</v>
      </c>
      <c r="C20" s="253" t="s">
        <v>2778</v>
      </c>
      <c r="D20" s="244" t="s">
        <v>389</v>
      </c>
      <c r="E20" s="245">
        <v>4</v>
      </c>
      <c r="F20" s="246"/>
      <c r="G20" s="247">
        <f>ROUND(E20*F20,2)</f>
        <v>0</v>
      </c>
      <c r="H20" s="246"/>
      <c r="I20" s="247">
        <f>ROUND(E20*H20,2)</f>
        <v>0</v>
      </c>
      <c r="J20" s="246"/>
      <c r="K20" s="247">
        <f>ROUND(E20*J20,2)</f>
        <v>0</v>
      </c>
      <c r="L20" s="247">
        <v>12</v>
      </c>
      <c r="M20" s="247">
        <f>G20*(1+L20/100)</f>
        <v>0</v>
      </c>
      <c r="N20" s="245">
        <v>1.685E-2</v>
      </c>
      <c r="O20" s="245">
        <f>ROUND(E20*N20,2)</f>
        <v>7.0000000000000007E-2</v>
      </c>
      <c r="P20" s="245">
        <v>0</v>
      </c>
      <c r="Q20" s="245">
        <f>ROUND(E20*P20,2)</f>
        <v>0</v>
      </c>
      <c r="R20" s="247"/>
      <c r="S20" s="247" t="s">
        <v>292</v>
      </c>
      <c r="T20" s="248" t="s">
        <v>439</v>
      </c>
      <c r="U20" s="220">
        <v>1.2E-2</v>
      </c>
      <c r="V20" s="220">
        <f>ROUND(E20*U20,2)</f>
        <v>0.05</v>
      </c>
      <c r="W20" s="220"/>
      <c r="X20" s="220" t="s">
        <v>326</v>
      </c>
      <c r="Y20" s="220" t="s">
        <v>295</v>
      </c>
      <c r="Z20" s="210"/>
      <c r="AA20" s="210"/>
      <c r="AB20" s="210"/>
      <c r="AC20" s="210"/>
      <c r="AD20" s="210"/>
      <c r="AE20" s="210"/>
      <c r="AF20" s="210"/>
      <c r="AG20" s="210" t="s">
        <v>2779</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2777</v>
      </c>
      <c r="C21" s="253" t="s">
        <v>2778</v>
      </c>
      <c r="D21" s="244" t="s">
        <v>389</v>
      </c>
      <c r="E21" s="245">
        <v>43</v>
      </c>
      <c r="F21" s="246"/>
      <c r="G21" s="247">
        <f>ROUND(E21*F21,2)</f>
        <v>0</v>
      </c>
      <c r="H21" s="246"/>
      <c r="I21" s="247">
        <f>ROUND(E21*H21,2)</f>
        <v>0</v>
      </c>
      <c r="J21" s="246"/>
      <c r="K21" s="247">
        <f>ROUND(E21*J21,2)</f>
        <v>0</v>
      </c>
      <c r="L21" s="247">
        <v>12</v>
      </c>
      <c r="M21" s="247">
        <f>G21*(1+L21/100)</f>
        <v>0</v>
      </c>
      <c r="N21" s="245">
        <v>1.685E-2</v>
      </c>
      <c r="O21" s="245">
        <f>ROUND(E21*N21,2)</f>
        <v>0.72</v>
      </c>
      <c r="P21" s="245">
        <v>0</v>
      </c>
      <c r="Q21" s="245">
        <f>ROUND(E21*P21,2)</f>
        <v>0</v>
      </c>
      <c r="R21" s="247"/>
      <c r="S21" s="247" t="s">
        <v>292</v>
      </c>
      <c r="T21" s="248" t="s">
        <v>439</v>
      </c>
      <c r="U21" s="220">
        <v>1.2E-2</v>
      </c>
      <c r="V21" s="220">
        <f>ROUND(E21*U21,2)</f>
        <v>0.52</v>
      </c>
      <c r="W21" s="220"/>
      <c r="X21" s="220" t="s">
        <v>326</v>
      </c>
      <c r="Y21" s="220" t="s">
        <v>295</v>
      </c>
      <c r="Z21" s="210"/>
      <c r="AA21" s="210"/>
      <c r="AB21" s="210"/>
      <c r="AC21" s="210"/>
      <c r="AD21" s="210"/>
      <c r="AE21" s="210"/>
      <c r="AF21" s="210"/>
      <c r="AG21" s="210" t="s">
        <v>2779</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2777</v>
      </c>
      <c r="C22" s="253" t="s">
        <v>2778</v>
      </c>
      <c r="D22" s="244" t="s">
        <v>389</v>
      </c>
      <c r="E22" s="245">
        <v>30</v>
      </c>
      <c r="F22" s="246"/>
      <c r="G22" s="247">
        <f>ROUND(E22*F22,2)</f>
        <v>0</v>
      </c>
      <c r="H22" s="246"/>
      <c r="I22" s="247">
        <f>ROUND(E22*H22,2)</f>
        <v>0</v>
      </c>
      <c r="J22" s="246"/>
      <c r="K22" s="247">
        <f>ROUND(E22*J22,2)</f>
        <v>0</v>
      </c>
      <c r="L22" s="247">
        <v>12</v>
      </c>
      <c r="M22" s="247">
        <f>G22*(1+L22/100)</f>
        <v>0</v>
      </c>
      <c r="N22" s="245">
        <v>1.685E-2</v>
      </c>
      <c r="O22" s="245">
        <f>ROUND(E22*N22,2)</f>
        <v>0.51</v>
      </c>
      <c r="P22" s="245">
        <v>0</v>
      </c>
      <c r="Q22" s="245">
        <f>ROUND(E22*P22,2)</f>
        <v>0</v>
      </c>
      <c r="R22" s="247"/>
      <c r="S22" s="247" t="s">
        <v>292</v>
      </c>
      <c r="T22" s="248" t="s">
        <v>439</v>
      </c>
      <c r="U22" s="220">
        <v>1.2E-2</v>
      </c>
      <c r="V22" s="220">
        <f>ROUND(E22*U22,2)</f>
        <v>0.36</v>
      </c>
      <c r="W22" s="220"/>
      <c r="X22" s="220" t="s">
        <v>326</v>
      </c>
      <c r="Y22" s="220" t="s">
        <v>295</v>
      </c>
      <c r="Z22" s="210"/>
      <c r="AA22" s="210"/>
      <c r="AB22" s="210"/>
      <c r="AC22" s="210"/>
      <c r="AD22" s="210"/>
      <c r="AE22" s="210"/>
      <c r="AF22" s="210"/>
      <c r="AG22" s="210" t="s">
        <v>2779</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2777</v>
      </c>
      <c r="C23" s="253" t="s">
        <v>2778</v>
      </c>
      <c r="D23" s="244" t="s">
        <v>389</v>
      </c>
      <c r="E23" s="245">
        <v>3</v>
      </c>
      <c r="F23" s="246"/>
      <c r="G23" s="247">
        <f>ROUND(E23*F23,2)</f>
        <v>0</v>
      </c>
      <c r="H23" s="246"/>
      <c r="I23" s="247">
        <f>ROUND(E23*H23,2)</f>
        <v>0</v>
      </c>
      <c r="J23" s="246"/>
      <c r="K23" s="247">
        <f>ROUND(E23*J23,2)</f>
        <v>0</v>
      </c>
      <c r="L23" s="247">
        <v>12</v>
      </c>
      <c r="M23" s="247">
        <f>G23*(1+L23/100)</f>
        <v>0</v>
      </c>
      <c r="N23" s="245">
        <v>1.685E-2</v>
      </c>
      <c r="O23" s="245">
        <f>ROUND(E23*N23,2)</f>
        <v>0.05</v>
      </c>
      <c r="P23" s="245">
        <v>0</v>
      </c>
      <c r="Q23" s="245">
        <f>ROUND(E23*P23,2)</f>
        <v>0</v>
      </c>
      <c r="R23" s="247"/>
      <c r="S23" s="247" t="s">
        <v>292</v>
      </c>
      <c r="T23" s="248" t="s">
        <v>439</v>
      </c>
      <c r="U23" s="220">
        <v>1.2E-2</v>
      </c>
      <c r="V23" s="220">
        <f>ROUND(E23*U23,2)</f>
        <v>0.04</v>
      </c>
      <c r="W23" s="220"/>
      <c r="X23" s="220" t="s">
        <v>326</v>
      </c>
      <c r="Y23" s="220" t="s">
        <v>295</v>
      </c>
      <c r="Z23" s="210"/>
      <c r="AA23" s="210"/>
      <c r="AB23" s="210"/>
      <c r="AC23" s="210"/>
      <c r="AD23" s="210"/>
      <c r="AE23" s="210"/>
      <c r="AF23" s="210"/>
      <c r="AG23" s="210" t="s">
        <v>2779</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2777</v>
      </c>
      <c r="C24" s="253" t="s">
        <v>2778</v>
      </c>
      <c r="D24" s="244" t="s">
        <v>389</v>
      </c>
      <c r="E24" s="245">
        <v>32.5</v>
      </c>
      <c r="F24" s="246"/>
      <c r="G24" s="247">
        <f>ROUND(E24*F24,2)</f>
        <v>0</v>
      </c>
      <c r="H24" s="246"/>
      <c r="I24" s="247">
        <f>ROUND(E24*H24,2)</f>
        <v>0</v>
      </c>
      <c r="J24" s="246"/>
      <c r="K24" s="247">
        <f>ROUND(E24*J24,2)</f>
        <v>0</v>
      </c>
      <c r="L24" s="247">
        <v>12</v>
      </c>
      <c r="M24" s="247">
        <f>G24*(1+L24/100)</f>
        <v>0</v>
      </c>
      <c r="N24" s="245">
        <v>1.685E-2</v>
      </c>
      <c r="O24" s="245">
        <f>ROUND(E24*N24,2)</f>
        <v>0.55000000000000004</v>
      </c>
      <c r="P24" s="245">
        <v>0</v>
      </c>
      <c r="Q24" s="245">
        <f>ROUND(E24*P24,2)</f>
        <v>0</v>
      </c>
      <c r="R24" s="247"/>
      <c r="S24" s="247" t="s">
        <v>292</v>
      </c>
      <c r="T24" s="248" t="s">
        <v>439</v>
      </c>
      <c r="U24" s="220">
        <v>1.2E-2</v>
      </c>
      <c r="V24" s="220">
        <f>ROUND(E24*U24,2)</f>
        <v>0.39</v>
      </c>
      <c r="W24" s="220"/>
      <c r="X24" s="220" t="s">
        <v>326</v>
      </c>
      <c r="Y24" s="220" t="s">
        <v>295</v>
      </c>
      <c r="Z24" s="210"/>
      <c r="AA24" s="210"/>
      <c r="AB24" s="210"/>
      <c r="AC24" s="210"/>
      <c r="AD24" s="210"/>
      <c r="AE24" s="210"/>
      <c r="AF24" s="210"/>
      <c r="AG24" s="210" t="s">
        <v>2779</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2777</v>
      </c>
      <c r="C25" s="253" t="s">
        <v>2778</v>
      </c>
      <c r="D25" s="244" t="s">
        <v>389</v>
      </c>
      <c r="E25" s="245">
        <v>2</v>
      </c>
      <c r="F25" s="246"/>
      <c r="G25" s="247">
        <f>ROUND(E25*F25,2)</f>
        <v>0</v>
      </c>
      <c r="H25" s="246"/>
      <c r="I25" s="247">
        <f>ROUND(E25*H25,2)</f>
        <v>0</v>
      </c>
      <c r="J25" s="246"/>
      <c r="K25" s="247">
        <f>ROUND(E25*J25,2)</f>
        <v>0</v>
      </c>
      <c r="L25" s="247">
        <v>12</v>
      </c>
      <c r="M25" s="247">
        <f>G25*(1+L25/100)</f>
        <v>0</v>
      </c>
      <c r="N25" s="245">
        <v>1.685E-2</v>
      </c>
      <c r="O25" s="245">
        <f>ROUND(E25*N25,2)</f>
        <v>0.03</v>
      </c>
      <c r="P25" s="245">
        <v>0</v>
      </c>
      <c r="Q25" s="245">
        <f>ROUND(E25*P25,2)</f>
        <v>0</v>
      </c>
      <c r="R25" s="247"/>
      <c r="S25" s="247" t="s">
        <v>292</v>
      </c>
      <c r="T25" s="248" t="s">
        <v>439</v>
      </c>
      <c r="U25" s="220">
        <v>1.2E-2</v>
      </c>
      <c r="V25" s="220">
        <f>ROUND(E25*U25,2)</f>
        <v>0.02</v>
      </c>
      <c r="W25" s="220"/>
      <c r="X25" s="220" t="s">
        <v>326</v>
      </c>
      <c r="Y25" s="220" t="s">
        <v>295</v>
      </c>
      <c r="Z25" s="210"/>
      <c r="AA25" s="210"/>
      <c r="AB25" s="210"/>
      <c r="AC25" s="210"/>
      <c r="AD25" s="210"/>
      <c r="AE25" s="210"/>
      <c r="AF25" s="210"/>
      <c r="AG25" s="210" t="s">
        <v>2779</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2780</v>
      </c>
      <c r="C26" s="253" t="s">
        <v>2781</v>
      </c>
      <c r="D26" s="244" t="s">
        <v>389</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292</v>
      </c>
      <c r="T26" s="248" t="s">
        <v>439</v>
      </c>
      <c r="U26" s="220">
        <v>1.2E-2</v>
      </c>
      <c r="V26" s="220">
        <f>ROUND(E26*U26,2)</f>
        <v>0.02</v>
      </c>
      <c r="W26" s="220"/>
      <c r="X26" s="220" t="s">
        <v>326</v>
      </c>
      <c r="Y26" s="220" t="s">
        <v>295</v>
      </c>
      <c r="Z26" s="210"/>
      <c r="AA26" s="210"/>
      <c r="AB26" s="210"/>
      <c r="AC26" s="210"/>
      <c r="AD26" s="210"/>
      <c r="AE26" s="210"/>
      <c r="AF26" s="210"/>
      <c r="AG26" s="210" t="s">
        <v>2779</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2780</v>
      </c>
      <c r="C27" s="253" t="s">
        <v>2781</v>
      </c>
      <c r="D27" s="244" t="s">
        <v>389</v>
      </c>
      <c r="E27" s="245">
        <v>32.5</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292</v>
      </c>
      <c r="T27" s="248" t="s">
        <v>439</v>
      </c>
      <c r="U27" s="220">
        <v>1.2E-2</v>
      </c>
      <c r="V27" s="220">
        <f>ROUND(E27*U27,2)</f>
        <v>0.39</v>
      </c>
      <c r="W27" s="220"/>
      <c r="X27" s="220" t="s">
        <v>326</v>
      </c>
      <c r="Y27" s="220" t="s">
        <v>295</v>
      </c>
      <c r="Z27" s="210"/>
      <c r="AA27" s="210"/>
      <c r="AB27" s="210"/>
      <c r="AC27" s="210"/>
      <c r="AD27" s="210"/>
      <c r="AE27" s="210"/>
      <c r="AF27" s="210"/>
      <c r="AG27" s="210" t="s">
        <v>2779</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19</v>
      </c>
      <c r="B28" s="243" t="s">
        <v>2780</v>
      </c>
      <c r="C28" s="253" t="s">
        <v>2781</v>
      </c>
      <c r="D28" s="244" t="s">
        <v>389</v>
      </c>
      <c r="E28" s="245">
        <v>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292</v>
      </c>
      <c r="T28" s="248" t="s">
        <v>439</v>
      </c>
      <c r="U28" s="220">
        <v>1.2E-2</v>
      </c>
      <c r="V28" s="220">
        <f>ROUND(E28*U28,2)</f>
        <v>0.04</v>
      </c>
      <c r="W28" s="220"/>
      <c r="X28" s="220" t="s">
        <v>326</v>
      </c>
      <c r="Y28" s="220" t="s">
        <v>295</v>
      </c>
      <c r="Z28" s="210"/>
      <c r="AA28" s="210"/>
      <c r="AB28" s="210"/>
      <c r="AC28" s="210"/>
      <c r="AD28" s="210"/>
      <c r="AE28" s="210"/>
      <c r="AF28" s="210"/>
      <c r="AG28" s="210" t="s">
        <v>2779</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20</v>
      </c>
      <c r="B29" s="243" t="s">
        <v>2780</v>
      </c>
      <c r="C29" s="253" t="s">
        <v>2781</v>
      </c>
      <c r="D29" s="244" t="s">
        <v>389</v>
      </c>
      <c r="E29" s="245">
        <v>30</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292</v>
      </c>
      <c r="T29" s="248" t="s">
        <v>439</v>
      </c>
      <c r="U29" s="220">
        <v>1.2E-2</v>
      </c>
      <c r="V29" s="220">
        <f>ROUND(E29*U29,2)</f>
        <v>0.36</v>
      </c>
      <c r="W29" s="220"/>
      <c r="X29" s="220" t="s">
        <v>326</v>
      </c>
      <c r="Y29" s="220" t="s">
        <v>295</v>
      </c>
      <c r="Z29" s="210"/>
      <c r="AA29" s="210"/>
      <c r="AB29" s="210"/>
      <c r="AC29" s="210"/>
      <c r="AD29" s="210"/>
      <c r="AE29" s="210"/>
      <c r="AF29" s="210"/>
      <c r="AG29" s="210" t="s">
        <v>2779</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21</v>
      </c>
      <c r="B30" s="243" t="s">
        <v>2780</v>
      </c>
      <c r="C30" s="253" t="s">
        <v>2781</v>
      </c>
      <c r="D30" s="244" t="s">
        <v>389</v>
      </c>
      <c r="E30" s="245">
        <v>43</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292</v>
      </c>
      <c r="T30" s="248" t="s">
        <v>439</v>
      </c>
      <c r="U30" s="220">
        <v>1.2E-2</v>
      </c>
      <c r="V30" s="220">
        <f>ROUND(E30*U30,2)</f>
        <v>0.52</v>
      </c>
      <c r="W30" s="220"/>
      <c r="X30" s="220" t="s">
        <v>326</v>
      </c>
      <c r="Y30" s="220" t="s">
        <v>295</v>
      </c>
      <c r="Z30" s="210"/>
      <c r="AA30" s="210"/>
      <c r="AB30" s="210"/>
      <c r="AC30" s="210"/>
      <c r="AD30" s="210"/>
      <c r="AE30" s="210"/>
      <c r="AF30" s="210"/>
      <c r="AG30" s="210" t="s">
        <v>2779</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22</v>
      </c>
      <c r="B31" s="243" t="s">
        <v>2780</v>
      </c>
      <c r="C31" s="253" t="s">
        <v>2781</v>
      </c>
      <c r="D31" s="244" t="s">
        <v>389</v>
      </c>
      <c r="E31" s="245">
        <v>4</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292</v>
      </c>
      <c r="T31" s="248" t="s">
        <v>439</v>
      </c>
      <c r="U31" s="220">
        <v>1.2E-2</v>
      </c>
      <c r="V31" s="220">
        <f>ROUND(E31*U31,2)</f>
        <v>0.05</v>
      </c>
      <c r="W31" s="220"/>
      <c r="X31" s="220" t="s">
        <v>326</v>
      </c>
      <c r="Y31" s="220" t="s">
        <v>295</v>
      </c>
      <c r="Z31" s="210"/>
      <c r="AA31" s="210"/>
      <c r="AB31" s="210"/>
      <c r="AC31" s="210"/>
      <c r="AD31" s="210"/>
      <c r="AE31" s="210"/>
      <c r="AF31" s="210"/>
      <c r="AG31" s="210" t="s">
        <v>2779</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23</v>
      </c>
      <c r="B32" s="243" t="s">
        <v>2780</v>
      </c>
      <c r="C32" s="253" t="s">
        <v>2781</v>
      </c>
      <c r="D32" s="244" t="s">
        <v>389</v>
      </c>
      <c r="E32" s="245">
        <v>39</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292</v>
      </c>
      <c r="T32" s="248" t="s">
        <v>439</v>
      </c>
      <c r="U32" s="220">
        <v>1.2E-2</v>
      </c>
      <c r="V32" s="220">
        <f>ROUND(E32*U32,2)</f>
        <v>0.47</v>
      </c>
      <c r="W32" s="220"/>
      <c r="X32" s="220" t="s">
        <v>326</v>
      </c>
      <c r="Y32" s="220" t="s">
        <v>295</v>
      </c>
      <c r="Z32" s="210"/>
      <c r="AA32" s="210"/>
      <c r="AB32" s="210"/>
      <c r="AC32" s="210"/>
      <c r="AD32" s="210"/>
      <c r="AE32" s="210"/>
      <c r="AF32" s="210"/>
      <c r="AG32" s="210" t="s">
        <v>2779</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24</v>
      </c>
      <c r="B33" s="243" t="s">
        <v>2780</v>
      </c>
      <c r="C33" s="253" t="s">
        <v>2781</v>
      </c>
      <c r="D33" s="244" t="s">
        <v>389</v>
      </c>
      <c r="E33" s="245">
        <v>148.5</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292</v>
      </c>
      <c r="T33" s="248" t="s">
        <v>439</v>
      </c>
      <c r="U33" s="220">
        <v>1.2E-2</v>
      </c>
      <c r="V33" s="220">
        <f>ROUND(E33*U33,2)</f>
        <v>1.78</v>
      </c>
      <c r="W33" s="220"/>
      <c r="X33" s="220" t="s">
        <v>326</v>
      </c>
      <c r="Y33" s="220" t="s">
        <v>295</v>
      </c>
      <c r="Z33" s="210"/>
      <c r="AA33" s="210"/>
      <c r="AB33" s="210"/>
      <c r="AC33" s="210"/>
      <c r="AD33" s="210"/>
      <c r="AE33" s="210"/>
      <c r="AF33" s="210"/>
      <c r="AG33" s="210" t="s">
        <v>2779</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25</v>
      </c>
      <c r="B34" s="243" t="s">
        <v>2780</v>
      </c>
      <c r="C34" s="253" t="s">
        <v>2781</v>
      </c>
      <c r="D34" s="244" t="s">
        <v>389</v>
      </c>
      <c r="E34" s="245">
        <v>9</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292</v>
      </c>
      <c r="T34" s="248" t="s">
        <v>439</v>
      </c>
      <c r="U34" s="220">
        <v>1.2E-2</v>
      </c>
      <c r="V34" s="220">
        <f>ROUND(E34*U34,2)</f>
        <v>0.11</v>
      </c>
      <c r="W34" s="220"/>
      <c r="X34" s="220" t="s">
        <v>326</v>
      </c>
      <c r="Y34" s="220" t="s">
        <v>295</v>
      </c>
      <c r="Z34" s="210"/>
      <c r="AA34" s="210"/>
      <c r="AB34" s="210"/>
      <c r="AC34" s="210"/>
      <c r="AD34" s="210"/>
      <c r="AE34" s="210"/>
      <c r="AF34" s="210"/>
      <c r="AG34" s="210" t="s">
        <v>2779</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26</v>
      </c>
      <c r="B35" s="243" t="s">
        <v>2780</v>
      </c>
      <c r="C35" s="253" t="s">
        <v>2781</v>
      </c>
      <c r="D35" s="244" t="s">
        <v>389</v>
      </c>
      <c r="E35" s="245">
        <v>7.5</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292</v>
      </c>
      <c r="T35" s="248" t="s">
        <v>439</v>
      </c>
      <c r="U35" s="220">
        <v>1.2E-2</v>
      </c>
      <c r="V35" s="220">
        <f>ROUND(E35*U35,2)</f>
        <v>0.09</v>
      </c>
      <c r="W35" s="220"/>
      <c r="X35" s="220" t="s">
        <v>326</v>
      </c>
      <c r="Y35" s="220" t="s">
        <v>295</v>
      </c>
      <c r="Z35" s="210"/>
      <c r="AA35" s="210"/>
      <c r="AB35" s="210"/>
      <c r="AC35" s="210"/>
      <c r="AD35" s="210"/>
      <c r="AE35" s="210"/>
      <c r="AF35" s="210"/>
      <c r="AG35" s="210" t="s">
        <v>2779</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27</v>
      </c>
      <c r="B36" s="243" t="s">
        <v>2780</v>
      </c>
      <c r="C36" s="253" t="s">
        <v>2781</v>
      </c>
      <c r="D36" s="244" t="s">
        <v>389</v>
      </c>
      <c r="E36" s="245">
        <v>104.5</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292</v>
      </c>
      <c r="T36" s="248" t="s">
        <v>439</v>
      </c>
      <c r="U36" s="220">
        <v>1.2E-2</v>
      </c>
      <c r="V36" s="220">
        <f>ROUND(E36*U36,2)</f>
        <v>1.25</v>
      </c>
      <c r="W36" s="220"/>
      <c r="X36" s="220" t="s">
        <v>326</v>
      </c>
      <c r="Y36" s="220" t="s">
        <v>295</v>
      </c>
      <c r="Z36" s="210"/>
      <c r="AA36" s="210"/>
      <c r="AB36" s="210"/>
      <c r="AC36" s="210"/>
      <c r="AD36" s="210"/>
      <c r="AE36" s="210"/>
      <c r="AF36" s="210"/>
      <c r="AG36" s="210" t="s">
        <v>2779</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0.6" outlineLevel="1" x14ac:dyDescent="0.25">
      <c r="A37" s="232">
        <v>28</v>
      </c>
      <c r="B37" s="233" t="s">
        <v>2782</v>
      </c>
      <c r="C37" s="250" t="s">
        <v>2783</v>
      </c>
      <c r="D37" s="234" t="s">
        <v>437</v>
      </c>
      <c r="E37" s="235">
        <v>388</v>
      </c>
      <c r="F37" s="236"/>
      <c r="G37" s="237">
        <f>ROUND(E37*F37,2)</f>
        <v>0</v>
      </c>
      <c r="H37" s="236"/>
      <c r="I37" s="237">
        <f>ROUND(E37*H37,2)</f>
        <v>0</v>
      </c>
      <c r="J37" s="236"/>
      <c r="K37" s="237">
        <f>ROUND(E37*J37,2)</f>
        <v>0</v>
      </c>
      <c r="L37" s="237">
        <v>12</v>
      </c>
      <c r="M37" s="237">
        <f>G37*(1+L37/100)</f>
        <v>0</v>
      </c>
      <c r="N37" s="235">
        <v>4.0000000000000003E-5</v>
      </c>
      <c r="O37" s="235">
        <f>ROUND(E37*N37,2)</f>
        <v>0.02</v>
      </c>
      <c r="P37" s="235">
        <v>0</v>
      </c>
      <c r="Q37" s="235">
        <f>ROUND(E37*P37,2)</f>
        <v>0</v>
      </c>
      <c r="R37" s="237" t="s">
        <v>606</v>
      </c>
      <c r="S37" s="237" t="s">
        <v>292</v>
      </c>
      <c r="T37" s="238" t="s">
        <v>439</v>
      </c>
      <c r="U37" s="220">
        <v>0</v>
      </c>
      <c r="V37" s="220">
        <f>ROUND(E37*U37,2)</f>
        <v>0</v>
      </c>
      <c r="W37" s="220"/>
      <c r="X37" s="220" t="s">
        <v>607</v>
      </c>
      <c r="Y37" s="220" t="s">
        <v>295</v>
      </c>
      <c r="Z37" s="210"/>
      <c r="AA37" s="210"/>
      <c r="AB37" s="210"/>
      <c r="AC37" s="210"/>
      <c r="AD37" s="210"/>
      <c r="AE37" s="210"/>
      <c r="AF37" s="210"/>
      <c r="AG37" s="210" t="s">
        <v>2784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2785</v>
      </c>
      <c r="D38" s="257"/>
      <c r="E38" s="258">
        <v>388</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32">
        <v>29</v>
      </c>
      <c r="B39" s="233" t="s">
        <v>2713</v>
      </c>
      <c r="C39" s="250" t="s">
        <v>2786</v>
      </c>
      <c r="D39" s="234" t="s">
        <v>336</v>
      </c>
      <c r="E39" s="235">
        <v>388</v>
      </c>
      <c r="F39" s="236"/>
      <c r="G39" s="237">
        <f>ROUND(E39*F39,2)</f>
        <v>0</v>
      </c>
      <c r="H39" s="236"/>
      <c r="I39" s="237">
        <f>ROUND(E39*H39,2)</f>
        <v>0</v>
      </c>
      <c r="J39" s="236"/>
      <c r="K39" s="237">
        <f>ROUND(E39*J39,2)</f>
        <v>0</v>
      </c>
      <c r="L39" s="237">
        <v>12</v>
      </c>
      <c r="M39" s="237">
        <f>G39*(1+L39/100)</f>
        <v>0</v>
      </c>
      <c r="N39" s="235">
        <v>0</v>
      </c>
      <c r="O39" s="235">
        <f>ROUND(E39*N39,2)</f>
        <v>0</v>
      </c>
      <c r="P39" s="235">
        <v>0</v>
      </c>
      <c r="Q39" s="235">
        <f>ROUND(E39*P39,2)</f>
        <v>0</v>
      </c>
      <c r="R39" s="237"/>
      <c r="S39" s="237" t="s">
        <v>325</v>
      </c>
      <c r="T39" s="23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5">
      <c r="A40" s="217"/>
      <c r="B40" s="218"/>
      <c r="C40" s="265" t="s">
        <v>2787</v>
      </c>
      <c r="D40" s="257"/>
      <c r="E40" s="258">
        <v>388</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5</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30</v>
      </c>
      <c r="B41" s="243" t="s">
        <v>2716</v>
      </c>
      <c r="C41" s="253" t="s">
        <v>2788</v>
      </c>
      <c r="D41" s="244" t="s">
        <v>740</v>
      </c>
      <c r="E41" s="245">
        <v>1344</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31</v>
      </c>
      <c r="B42" s="243" t="s">
        <v>2719</v>
      </c>
      <c r="C42" s="253" t="s">
        <v>2789</v>
      </c>
      <c r="D42" s="244" t="s">
        <v>740</v>
      </c>
      <c r="E42" s="245">
        <v>104.5</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32</v>
      </c>
      <c r="B43" s="243" t="s">
        <v>2722</v>
      </c>
      <c r="C43" s="253" t="s">
        <v>2790</v>
      </c>
      <c r="D43" s="244" t="s">
        <v>740</v>
      </c>
      <c r="E43" s="245">
        <v>196</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33</v>
      </c>
      <c r="B44" s="243" t="s">
        <v>2728</v>
      </c>
      <c r="C44" s="253" t="s">
        <v>2791</v>
      </c>
      <c r="D44" s="244" t="s">
        <v>740</v>
      </c>
      <c r="E44" s="245">
        <v>1148</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34</v>
      </c>
      <c r="B45" s="243" t="s">
        <v>2730</v>
      </c>
      <c r="C45" s="253" t="s">
        <v>2792</v>
      </c>
      <c r="D45" s="244" t="s">
        <v>740</v>
      </c>
      <c r="E45" s="245">
        <v>120</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35</v>
      </c>
      <c r="B46" s="243" t="s">
        <v>2732</v>
      </c>
      <c r="C46" s="253" t="s">
        <v>2789</v>
      </c>
      <c r="D46" s="244" t="s">
        <v>740</v>
      </c>
      <c r="E46" s="245">
        <v>7.5</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36</v>
      </c>
      <c r="B47" s="243" t="s">
        <v>2734</v>
      </c>
      <c r="C47" s="253" t="s">
        <v>2790</v>
      </c>
      <c r="D47" s="244" t="s">
        <v>740</v>
      </c>
      <c r="E47" s="245">
        <v>28.5</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37</v>
      </c>
      <c r="B48" s="243" t="s">
        <v>2742</v>
      </c>
      <c r="C48" s="253" t="s">
        <v>2791</v>
      </c>
      <c r="D48" s="244" t="s">
        <v>740</v>
      </c>
      <c r="E48" s="245">
        <v>91.5</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38</v>
      </c>
      <c r="B49" s="243" t="s">
        <v>2744</v>
      </c>
      <c r="C49" s="253" t="s">
        <v>2793</v>
      </c>
      <c r="D49" s="244" t="s">
        <v>740</v>
      </c>
      <c r="E49" s="245">
        <v>419</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39</v>
      </c>
      <c r="B50" s="243" t="s">
        <v>2746</v>
      </c>
      <c r="C50" s="253" t="s">
        <v>2789</v>
      </c>
      <c r="D50" s="244" t="s">
        <v>740</v>
      </c>
      <c r="E50" s="245">
        <v>9</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40</v>
      </c>
      <c r="B51" s="243" t="s">
        <v>2748</v>
      </c>
      <c r="C51" s="253" t="s">
        <v>2790</v>
      </c>
      <c r="D51" s="244" t="s">
        <v>740</v>
      </c>
      <c r="E51" s="245">
        <v>10.5</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41</v>
      </c>
      <c r="B52" s="243" t="s">
        <v>2750</v>
      </c>
      <c r="C52" s="253" t="s">
        <v>2794</v>
      </c>
      <c r="D52" s="244" t="s">
        <v>740</v>
      </c>
      <c r="E52" s="245">
        <v>39.5</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42</v>
      </c>
      <c r="B53" s="243" t="s">
        <v>2756</v>
      </c>
      <c r="C53" s="253" t="s">
        <v>2791</v>
      </c>
      <c r="D53" s="244" t="s">
        <v>740</v>
      </c>
      <c r="E53" s="245">
        <v>369</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c r="S53" s="247" t="s">
        <v>325</v>
      </c>
      <c r="T53" s="24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43</v>
      </c>
      <c r="B54" s="243" t="s">
        <v>2758</v>
      </c>
      <c r="C54" s="253" t="s">
        <v>2795</v>
      </c>
      <c r="D54" s="244" t="s">
        <v>740</v>
      </c>
      <c r="E54" s="245">
        <v>1066</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44</v>
      </c>
      <c r="B55" s="243" t="s">
        <v>2760</v>
      </c>
      <c r="C55" s="253" t="s">
        <v>2789</v>
      </c>
      <c r="D55" s="244" t="s">
        <v>740</v>
      </c>
      <c r="E55" s="245">
        <v>148.5</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45</v>
      </c>
      <c r="B56" s="243" t="s">
        <v>2762</v>
      </c>
      <c r="C56" s="253" t="s">
        <v>2790</v>
      </c>
      <c r="D56" s="244" t="s">
        <v>740</v>
      </c>
      <c r="E56" s="245">
        <v>244.5</v>
      </c>
      <c r="F56" s="246"/>
      <c r="G56" s="247">
        <f>ROUND(E56*F56,2)</f>
        <v>0</v>
      </c>
      <c r="H56" s="246"/>
      <c r="I56" s="247">
        <f>ROUND(E56*H56,2)</f>
        <v>0</v>
      </c>
      <c r="J56" s="246"/>
      <c r="K56" s="247">
        <f>ROUND(E56*J56,2)</f>
        <v>0</v>
      </c>
      <c r="L56" s="247">
        <v>12</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42">
        <v>46</v>
      </c>
      <c r="B57" s="243" t="s">
        <v>2796</v>
      </c>
      <c r="C57" s="253" t="s">
        <v>2791</v>
      </c>
      <c r="D57" s="244" t="s">
        <v>740</v>
      </c>
      <c r="E57" s="245">
        <v>821.5</v>
      </c>
      <c r="F57" s="246"/>
      <c r="G57" s="247">
        <f>ROUND(E57*F57,2)</f>
        <v>0</v>
      </c>
      <c r="H57" s="246"/>
      <c r="I57" s="247">
        <f>ROUND(E57*H57,2)</f>
        <v>0</v>
      </c>
      <c r="J57" s="246"/>
      <c r="K57" s="247">
        <f>ROUND(E57*J57,2)</f>
        <v>0</v>
      </c>
      <c r="L57" s="247">
        <v>12</v>
      </c>
      <c r="M57" s="247">
        <f>G57*(1+L57/100)</f>
        <v>0</v>
      </c>
      <c r="N57" s="245">
        <v>0</v>
      </c>
      <c r="O57" s="245">
        <f>ROUND(E57*N57,2)</f>
        <v>0</v>
      </c>
      <c r="P57" s="245">
        <v>0</v>
      </c>
      <c r="Q57" s="245">
        <f>ROUND(E57*P57,2)</f>
        <v>0</v>
      </c>
      <c r="R57" s="247"/>
      <c r="S57" s="247" t="s">
        <v>325</v>
      </c>
      <c r="T57" s="248" t="s">
        <v>293</v>
      </c>
      <c r="U57" s="220">
        <v>0</v>
      </c>
      <c r="V57" s="220">
        <f>ROUND(E57*U57,2)</f>
        <v>0</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47</v>
      </c>
      <c r="B58" s="243" t="s">
        <v>2768</v>
      </c>
      <c r="C58" s="253" t="s">
        <v>2797</v>
      </c>
      <c r="D58" s="244" t="s">
        <v>740</v>
      </c>
      <c r="E58" s="245">
        <v>692</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c r="S58" s="247" t="s">
        <v>325</v>
      </c>
      <c r="T58" s="248" t="s">
        <v>293</v>
      </c>
      <c r="U58" s="220">
        <v>0</v>
      </c>
      <c r="V58" s="220">
        <f>ROUND(E58*U58,2)</f>
        <v>0</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48</v>
      </c>
      <c r="B59" s="243" t="s">
        <v>2798</v>
      </c>
      <c r="C59" s="253" t="s">
        <v>2799</v>
      </c>
      <c r="D59" s="244" t="s">
        <v>740</v>
      </c>
      <c r="E59" s="245">
        <v>81</v>
      </c>
      <c r="F59" s="246"/>
      <c r="G59" s="247">
        <f>ROUND(E59*F59,2)</f>
        <v>0</v>
      </c>
      <c r="H59" s="246"/>
      <c r="I59" s="247">
        <f>ROUND(E59*H59,2)</f>
        <v>0</v>
      </c>
      <c r="J59" s="246"/>
      <c r="K59" s="247">
        <f>ROUND(E59*J59,2)</f>
        <v>0</v>
      </c>
      <c r="L59" s="247">
        <v>12</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42">
        <v>49</v>
      </c>
      <c r="B60" s="243" t="s">
        <v>2770</v>
      </c>
      <c r="C60" s="253" t="s">
        <v>2794</v>
      </c>
      <c r="D60" s="244" t="s">
        <v>740</v>
      </c>
      <c r="E60" s="245">
        <v>95</v>
      </c>
      <c r="F60" s="246"/>
      <c r="G60" s="247">
        <f>ROUND(E60*F60,2)</f>
        <v>0</v>
      </c>
      <c r="H60" s="246"/>
      <c r="I60" s="247">
        <f>ROUND(E60*H60,2)</f>
        <v>0</v>
      </c>
      <c r="J60" s="246"/>
      <c r="K60" s="247">
        <f>ROUND(E60*J60,2)</f>
        <v>0</v>
      </c>
      <c r="L60" s="247">
        <v>12</v>
      </c>
      <c r="M60" s="247">
        <f>G60*(1+L60/100)</f>
        <v>0</v>
      </c>
      <c r="N60" s="245">
        <v>0</v>
      </c>
      <c r="O60" s="245">
        <f>ROUND(E60*N60,2)</f>
        <v>0</v>
      </c>
      <c r="P60" s="245">
        <v>0</v>
      </c>
      <c r="Q60" s="245">
        <f>ROUND(E60*P60,2)</f>
        <v>0</v>
      </c>
      <c r="R60" s="247"/>
      <c r="S60" s="247" t="s">
        <v>325</v>
      </c>
      <c r="T60" s="248" t="s">
        <v>293</v>
      </c>
      <c r="U60" s="220">
        <v>0</v>
      </c>
      <c r="V60" s="220">
        <f>ROUND(E60*U60,2)</f>
        <v>0</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50</v>
      </c>
      <c r="B61" s="243" t="s">
        <v>2800</v>
      </c>
      <c r="C61" s="253" t="s">
        <v>2789</v>
      </c>
      <c r="D61" s="244" t="s">
        <v>740</v>
      </c>
      <c r="E61" s="245">
        <v>43</v>
      </c>
      <c r="F61" s="246"/>
      <c r="G61" s="247">
        <f>ROUND(E61*F61,2)</f>
        <v>0</v>
      </c>
      <c r="H61" s="246"/>
      <c r="I61" s="247">
        <f>ROUND(E61*H61,2)</f>
        <v>0</v>
      </c>
      <c r="J61" s="246"/>
      <c r="K61" s="247">
        <f>ROUND(E61*J61,2)</f>
        <v>0</v>
      </c>
      <c r="L61" s="247">
        <v>12</v>
      </c>
      <c r="M61" s="247">
        <f>G61*(1+L61/100)</f>
        <v>0</v>
      </c>
      <c r="N61" s="245">
        <v>0</v>
      </c>
      <c r="O61" s="245">
        <f>ROUND(E61*N61,2)</f>
        <v>0</v>
      </c>
      <c r="P61" s="245">
        <v>0</v>
      </c>
      <c r="Q61" s="245">
        <f>ROUND(E61*P61,2)</f>
        <v>0</v>
      </c>
      <c r="R61" s="247"/>
      <c r="S61" s="247" t="s">
        <v>325</v>
      </c>
      <c r="T61" s="248" t="s">
        <v>293</v>
      </c>
      <c r="U61" s="220">
        <v>0</v>
      </c>
      <c r="V61" s="220">
        <f>ROUND(E61*U61,2)</f>
        <v>0</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42">
        <v>51</v>
      </c>
      <c r="B62" s="243" t="s">
        <v>2801</v>
      </c>
      <c r="C62" s="253" t="s">
        <v>2791</v>
      </c>
      <c r="D62" s="244" t="s">
        <v>740</v>
      </c>
      <c r="E62" s="245">
        <v>597</v>
      </c>
      <c r="F62" s="246"/>
      <c r="G62" s="247">
        <f>ROUND(E62*F62,2)</f>
        <v>0</v>
      </c>
      <c r="H62" s="246"/>
      <c r="I62" s="247">
        <f>ROUND(E62*H62,2)</f>
        <v>0</v>
      </c>
      <c r="J62" s="246"/>
      <c r="K62" s="247">
        <f>ROUND(E62*J62,2)</f>
        <v>0</v>
      </c>
      <c r="L62" s="247">
        <v>12</v>
      </c>
      <c r="M62" s="247">
        <f>G62*(1+L62/100)</f>
        <v>0</v>
      </c>
      <c r="N62" s="245">
        <v>0</v>
      </c>
      <c r="O62" s="245">
        <f>ROUND(E62*N62,2)</f>
        <v>0</v>
      </c>
      <c r="P62" s="245">
        <v>0</v>
      </c>
      <c r="Q62" s="245">
        <f>ROUND(E62*P62,2)</f>
        <v>0</v>
      </c>
      <c r="R62" s="247"/>
      <c r="S62" s="247" t="s">
        <v>325</v>
      </c>
      <c r="T62" s="248" t="s">
        <v>293</v>
      </c>
      <c r="U62" s="220">
        <v>0</v>
      </c>
      <c r="V62" s="220">
        <f>ROUND(E62*U62,2)</f>
        <v>0</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5">
      <c r="A63" s="242">
        <v>52</v>
      </c>
      <c r="B63" s="243" t="s">
        <v>2802</v>
      </c>
      <c r="C63" s="253" t="s">
        <v>2803</v>
      </c>
      <c r="D63" s="244" t="s">
        <v>740</v>
      </c>
      <c r="E63" s="245">
        <v>563</v>
      </c>
      <c r="F63" s="246"/>
      <c r="G63" s="247">
        <f>ROUND(E63*F63,2)</f>
        <v>0</v>
      </c>
      <c r="H63" s="246"/>
      <c r="I63" s="247">
        <f>ROUND(E63*H63,2)</f>
        <v>0</v>
      </c>
      <c r="J63" s="246"/>
      <c r="K63" s="247">
        <f>ROUND(E63*J63,2)</f>
        <v>0</v>
      </c>
      <c r="L63" s="247">
        <v>12</v>
      </c>
      <c r="M63" s="247">
        <f>G63*(1+L63/100)</f>
        <v>0</v>
      </c>
      <c r="N63" s="245">
        <v>0</v>
      </c>
      <c r="O63" s="245">
        <f>ROUND(E63*N63,2)</f>
        <v>0</v>
      </c>
      <c r="P63" s="245">
        <v>0</v>
      </c>
      <c r="Q63" s="245">
        <f>ROUND(E63*P63,2)</f>
        <v>0</v>
      </c>
      <c r="R63" s="247"/>
      <c r="S63" s="247" t="s">
        <v>325</v>
      </c>
      <c r="T63" s="248" t="s">
        <v>293</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42">
        <v>53</v>
      </c>
      <c r="B64" s="243" t="s">
        <v>2804</v>
      </c>
      <c r="C64" s="253" t="s">
        <v>2799</v>
      </c>
      <c r="D64" s="244" t="s">
        <v>740</v>
      </c>
      <c r="E64" s="245">
        <v>42</v>
      </c>
      <c r="F64" s="246"/>
      <c r="G64" s="247">
        <f>ROUND(E64*F64,2)</f>
        <v>0</v>
      </c>
      <c r="H64" s="246"/>
      <c r="I64" s="247">
        <f>ROUND(E64*H64,2)</f>
        <v>0</v>
      </c>
      <c r="J64" s="246"/>
      <c r="K64" s="247">
        <f>ROUND(E64*J64,2)</f>
        <v>0</v>
      </c>
      <c r="L64" s="247">
        <v>12</v>
      </c>
      <c r="M64" s="247">
        <f>G64*(1+L64/100)</f>
        <v>0</v>
      </c>
      <c r="N64" s="245">
        <v>0</v>
      </c>
      <c r="O64" s="245">
        <f>ROUND(E64*N64,2)</f>
        <v>0</v>
      </c>
      <c r="P64" s="245">
        <v>0</v>
      </c>
      <c r="Q64" s="245">
        <f>ROUND(E64*P64,2)</f>
        <v>0</v>
      </c>
      <c r="R64" s="247"/>
      <c r="S64" s="247" t="s">
        <v>325</v>
      </c>
      <c r="T64" s="248" t="s">
        <v>293</v>
      </c>
      <c r="U64" s="220">
        <v>0</v>
      </c>
      <c r="V64" s="220">
        <f>ROUND(E64*U64,2)</f>
        <v>0</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5">
      <c r="A65" s="242">
        <v>54</v>
      </c>
      <c r="B65" s="243" t="s">
        <v>2805</v>
      </c>
      <c r="C65" s="253" t="s">
        <v>2794</v>
      </c>
      <c r="D65" s="244" t="s">
        <v>740</v>
      </c>
      <c r="E65" s="245">
        <v>52</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55</v>
      </c>
      <c r="B66" s="243" t="s">
        <v>2806</v>
      </c>
      <c r="C66" s="253" t="s">
        <v>2789</v>
      </c>
      <c r="D66" s="244" t="s">
        <v>740</v>
      </c>
      <c r="E66" s="245">
        <v>39</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56</v>
      </c>
      <c r="B67" s="243" t="s">
        <v>2807</v>
      </c>
      <c r="C67" s="253" t="s">
        <v>2791</v>
      </c>
      <c r="D67" s="244" t="s">
        <v>740</v>
      </c>
      <c r="E67" s="245">
        <v>511</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57</v>
      </c>
      <c r="B68" s="243" t="s">
        <v>2808</v>
      </c>
      <c r="C68" s="253" t="s">
        <v>2809</v>
      </c>
      <c r="D68" s="244" t="s">
        <v>740</v>
      </c>
      <c r="E68" s="245">
        <v>206</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58</v>
      </c>
      <c r="B69" s="243" t="s">
        <v>2810</v>
      </c>
      <c r="C69" s="253" t="s">
        <v>2794</v>
      </c>
      <c r="D69" s="244" t="s">
        <v>740</v>
      </c>
      <c r="E69" s="245">
        <v>10.5</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42">
        <v>59</v>
      </c>
      <c r="B70" s="243" t="s">
        <v>2811</v>
      </c>
      <c r="C70" s="253" t="s">
        <v>2791</v>
      </c>
      <c r="D70" s="244" t="s">
        <v>740</v>
      </c>
      <c r="E70" s="245">
        <v>195.5</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325</v>
      </c>
      <c r="T70" s="24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42">
        <v>60</v>
      </c>
      <c r="B71" s="243" t="s">
        <v>2812</v>
      </c>
      <c r="C71" s="253" t="s">
        <v>2813</v>
      </c>
      <c r="D71" s="244" t="s">
        <v>740</v>
      </c>
      <c r="E71" s="245">
        <v>363</v>
      </c>
      <c r="F71" s="246"/>
      <c r="G71" s="247">
        <f>ROUND(E71*F71,2)</f>
        <v>0</v>
      </c>
      <c r="H71" s="246"/>
      <c r="I71" s="247">
        <f>ROUND(E71*H71,2)</f>
        <v>0</v>
      </c>
      <c r="J71" s="246"/>
      <c r="K71" s="247">
        <f>ROUND(E71*J71,2)</f>
        <v>0</v>
      </c>
      <c r="L71" s="247">
        <v>12</v>
      </c>
      <c r="M71" s="247">
        <f>G71*(1+L71/100)</f>
        <v>0</v>
      </c>
      <c r="N71" s="245">
        <v>0</v>
      </c>
      <c r="O71" s="245">
        <f>ROUND(E71*N71,2)</f>
        <v>0</v>
      </c>
      <c r="P71" s="245">
        <v>0</v>
      </c>
      <c r="Q71" s="245">
        <f>ROUND(E71*P71,2)</f>
        <v>0</v>
      </c>
      <c r="R71" s="247"/>
      <c r="S71" s="247" t="s">
        <v>325</v>
      </c>
      <c r="T71" s="248" t="s">
        <v>293</v>
      </c>
      <c r="U71" s="220">
        <v>0</v>
      </c>
      <c r="V71" s="220">
        <f>ROUND(E71*U71,2)</f>
        <v>0</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42">
        <v>61</v>
      </c>
      <c r="B72" s="243" t="s">
        <v>2814</v>
      </c>
      <c r="C72" s="253" t="s">
        <v>2815</v>
      </c>
      <c r="D72" s="244" t="s">
        <v>740</v>
      </c>
      <c r="E72" s="245">
        <v>42</v>
      </c>
      <c r="F72" s="246"/>
      <c r="G72" s="247">
        <f>ROUND(E72*F72,2)</f>
        <v>0</v>
      </c>
      <c r="H72" s="246"/>
      <c r="I72" s="247">
        <f>ROUND(E72*H72,2)</f>
        <v>0</v>
      </c>
      <c r="J72" s="246"/>
      <c r="K72" s="247">
        <f>ROUND(E72*J72,2)</f>
        <v>0</v>
      </c>
      <c r="L72" s="247">
        <v>12</v>
      </c>
      <c r="M72" s="247">
        <f>G72*(1+L72/100)</f>
        <v>0</v>
      </c>
      <c r="N72" s="245">
        <v>0</v>
      </c>
      <c r="O72" s="245">
        <f>ROUND(E72*N72,2)</f>
        <v>0</v>
      </c>
      <c r="P72" s="245">
        <v>0</v>
      </c>
      <c r="Q72" s="245">
        <f>ROUND(E72*P72,2)</f>
        <v>0</v>
      </c>
      <c r="R72" s="247"/>
      <c r="S72" s="247" t="s">
        <v>325</v>
      </c>
      <c r="T72" s="248" t="s">
        <v>293</v>
      </c>
      <c r="U72" s="220">
        <v>0</v>
      </c>
      <c r="V72" s="220">
        <f>ROUND(E72*U72,2)</f>
        <v>0</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5">
      <c r="A73" s="242">
        <v>62</v>
      </c>
      <c r="B73" s="243" t="s">
        <v>2816</v>
      </c>
      <c r="C73" s="253" t="s">
        <v>2794</v>
      </c>
      <c r="D73" s="244" t="s">
        <v>740</v>
      </c>
      <c r="E73" s="245">
        <v>42</v>
      </c>
      <c r="F73" s="246"/>
      <c r="G73" s="247">
        <f>ROUND(E73*F73,2)</f>
        <v>0</v>
      </c>
      <c r="H73" s="246"/>
      <c r="I73" s="247">
        <f>ROUND(E73*H73,2)</f>
        <v>0</v>
      </c>
      <c r="J73" s="246"/>
      <c r="K73" s="247">
        <f>ROUND(E73*J73,2)</f>
        <v>0</v>
      </c>
      <c r="L73" s="247">
        <v>12</v>
      </c>
      <c r="M73" s="247">
        <f>G73*(1+L73/100)</f>
        <v>0</v>
      </c>
      <c r="N73" s="245">
        <v>0</v>
      </c>
      <c r="O73" s="245">
        <f>ROUND(E73*N73,2)</f>
        <v>0</v>
      </c>
      <c r="P73" s="245">
        <v>0</v>
      </c>
      <c r="Q73" s="245">
        <f>ROUND(E73*P73,2)</f>
        <v>0</v>
      </c>
      <c r="R73" s="247"/>
      <c r="S73" s="247" t="s">
        <v>325</v>
      </c>
      <c r="T73" s="248" t="s">
        <v>293</v>
      </c>
      <c r="U73" s="220">
        <v>0</v>
      </c>
      <c r="V73" s="220">
        <f>ROUND(E73*U73,2)</f>
        <v>0</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5">
      <c r="A74" s="242">
        <v>63</v>
      </c>
      <c r="B74" s="243" t="s">
        <v>2817</v>
      </c>
      <c r="C74" s="253" t="s">
        <v>2789</v>
      </c>
      <c r="D74" s="244" t="s">
        <v>740</v>
      </c>
      <c r="E74" s="245">
        <v>30</v>
      </c>
      <c r="F74" s="246"/>
      <c r="G74" s="247">
        <f>ROUND(E74*F74,2)</f>
        <v>0</v>
      </c>
      <c r="H74" s="246"/>
      <c r="I74" s="247">
        <f>ROUND(E74*H74,2)</f>
        <v>0</v>
      </c>
      <c r="J74" s="246"/>
      <c r="K74" s="247">
        <f>ROUND(E74*J74,2)</f>
        <v>0</v>
      </c>
      <c r="L74" s="247">
        <v>12</v>
      </c>
      <c r="M74" s="247">
        <f>G74*(1+L74/100)</f>
        <v>0</v>
      </c>
      <c r="N74" s="245">
        <v>0</v>
      </c>
      <c r="O74" s="245">
        <f>ROUND(E74*N74,2)</f>
        <v>0</v>
      </c>
      <c r="P74" s="245">
        <v>0</v>
      </c>
      <c r="Q74" s="245">
        <f>ROUND(E74*P74,2)</f>
        <v>0</v>
      </c>
      <c r="R74" s="247"/>
      <c r="S74" s="247" t="s">
        <v>325</v>
      </c>
      <c r="T74" s="248" t="s">
        <v>293</v>
      </c>
      <c r="U74" s="220">
        <v>0</v>
      </c>
      <c r="V74" s="220">
        <f>ROUND(E74*U74,2)</f>
        <v>0</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42">
        <v>64</v>
      </c>
      <c r="B75" s="243" t="s">
        <v>2818</v>
      </c>
      <c r="C75" s="253" t="s">
        <v>2791</v>
      </c>
      <c r="D75" s="244" t="s">
        <v>740</v>
      </c>
      <c r="E75" s="245">
        <v>321</v>
      </c>
      <c r="F75" s="246"/>
      <c r="G75" s="247">
        <f>ROUND(E75*F75,2)</f>
        <v>0</v>
      </c>
      <c r="H75" s="246"/>
      <c r="I75" s="247">
        <f>ROUND(E75*H75,2)</f>
        <v>0</v>
      </c>
      <c r="J75" s="246"/>
      <c r="K75" s="247">
        <f>ROUND(E75*J75,2)</f>
        <v>0</v>
      </c>
      <c r="L75" s="247">
        <v>12</v>
      </c>
      <c r="M75" s="247">
        <f>G75*(1+L75/100)</f>
        <v>0</v>
      </c>
      <c r="N75" s="245">
        <v>0</v>
      </c>
      <c r="O75" s="245">
        <f>ROUND(E75*N75,2)</f>
        <v>0</v>
      </c>
      <c r="P75" s="245">
        <v>0</v>
      </c>
      <c r="Q75" s="245">
        <f>ROUND(E75*P75,2)</f>
        <v>0</v>
      </c>
      <c r="R75" s="247"/>
      <c r="S75" s="247" t="s">
        <v>325</v>
      </c>
      <c r="T75" s="248" t="s">
        <v>293</v>
      </c>
      <c r="U75" s="220">
        <v>0</v>
      </c>
      <c r="V75" s="220">
        <f>ROUND(E75*U75,2)</f>
        <v>0</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5">
      <c r="A76" s="242">
        <v>65</v>
      </c>
      <c r="B76" s="243" t="s">
        <v>2819</v>
      </c>
      <c r="C76" s="253" t="s">
        <v>2820</v>
      </c>
      <c r="D76" s="244" t="s">
        <v>740</v>
      </c>
      <c r="E76" s="245">
        <v>322</v>
      </c>
      <c r="F76" s="246"/>
      <c r="G76" s="247">
        <f>ROUND(E76*F76,2)</f>
        <v>0</v>
      </c>
      <c r="H76" s="246"/>
      <c r="I76" s="247">
        <f>ROUND(E76*H76,2)</f>
        <v>0</v>
      </c>
      <c r="J76" s="246"/>
      <c r="K76" s="247">
        <f>ROUND(E76*J76,2)</f>
        <v>0</v>
      </c>
      <c r="L76" s="247">
        <v>12</v>
      </c>
      <c r="M76" s="247">
        <f>G76*(1+L76/100)</f>
        <v>0</v>
      </c>
      <c r="N76" s="245">
        <v>0</v>
      </c>
      <c r="O76" s="245">
        <f>ROUND(E76*N76,2)</f>
        <v>0</v>
      </c>
      <c r="P76" s="245">
        <v>0</v>
      </c>
      <c r="Q76" s="245">
        <f>ROUND(E76*P76,2)</f>
        <v>0</v>
      </c>
      <c r="R76" s="247"/>
      <c r="S76" s="247" t="s">
        <v>325</v>
      </c>
      <c r="T76" s="248" t="s">
        <v>293</v>
      </c>
      <c r="U76" s="220">
        <v>0</v>
      </c>
      <c r="V76" s="220">
        <f>ROUND(E76*U76,2)</f>
        <v>0</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42">
        <v>66</v>
      </c>
      <c r="B77" s="243" t="s">
        <v>2821</v>
      </c>
      <c r="C77" s="253" t="s">
        <v>2822</v>
      </c>
      <c r="D77" s="244" t="s">
        <v>740</v>
      </c>
      <c r="E77" s="245">
        <v>32.5</v>
      </c>
      <c r="F77" s="246"/>
      <c r="G77" s="247">
        <f>ROUND(E77*F77,2)</f>
        <v>0</v>
      </c>
      <c r="H77" s="246"/>
      <c r="I77" s="247">
        <f>ROUND(E77*H77,2)</f>
        <v>0</v>
      </c>
      <c r="J77" s="246"/>
      <c r="K77" s="247">
        <f>ROUND(E77*J77,2)</f>
        <v>0</v>
      </c>
      <c r="L77" s="247">
        <v>12</v>
      </c>
      <c r="M77" s="247">
        <f>G77*(1+L77/100)</f>
        <v>0</v>
      </c>
      <c r="N77" s="245">
        <v>0</v>
      </c>
      <c r="O77" s="245">
        <f>ROUND(E77*N77,2)</f>
        <v>0</v>
      </c>
      <c r="P77" s="245">
        <v>0</v>
      </c>
      <c r="Q77" s="245">
        <f>ROUND(E77*P77,2)</f>
        <v>0</v>
      </c>
      <c r="R77" s="247"/>
      <c r="S77" s="247" t="s">
        <v>325</v>
      </c>
      <c r="T77" s="248" t="s">
        <v>293</v>
      </c>
      <c r="U77" s="220">
        <v>0</v>
      </c>
      <c r="V77" s="220">
        <f>ROUND(E77*U77,2)</f>
        <v>0</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5">
      <c r="A78" s="242">
        <v>67</v>
      </c>
      <c r="B78" s="243" t="s">
        <v>2823</v>
      </c>
      <c r="C78" s="253" t="s">
        <v>2794</v>
      </c>
      <c r="D78" s="244" t="s">
        <v>740</v>
      </c>
      <c r="E78" s="245">
        <v>32.5</v>
      </c>
      <c r="F78" s="246"/>
      <c r="G78" s="247">
        <f>ROUND(E78*F78,2)</f>
        <v>0</v>
      </c>
      <c r="H78" s="246"/>
      <c r="I78" s="247">
        <f>ROUND(E78*H78,2)</f>
        <v>0</v>
      </c>
      <c r="J78" s="246"/>
      <c r="K78" s="247">
        <f>ROUND(E78*J78,2)</f>
        <v>0</v>
      </c>
      <c r="L78" s="247">
        <v>12</v>
      </c>
      <c r="M78" s="247">
        <f>G78*(1+L78/100)</f>
        <v>0</v>
      </c>
      <c r="N78" s="245">
        <v>0</v>
      </c>
      <c r="O78" s="245">
        <f>ROUND(E78*N78,2)</f>
        <v>0</v>
      </c>
      <c r="P78" s="245">
        <v>0</v>
      </c>
      <c r="Q78" s="245">
        <f>ROUND(E78*P78,2)</f>
        <v>0</v>
      </c>
      <c r="R78" s="247"/>
      <c r="S78" s="247" t="s">
        <v>325</v>
      </c>
      <c r="T78" s="248" t="s">
        <v>293</v>
      </c>
      <c r="U78" s="220">
        <v>0</v>
      </c>
      <c r="V78" s="220">
        <f>ROUND(E78*U78,2)</f>
        <v>0</v>
      </c>
      <c r="W78" s="220"/>
      <c r="X78" s="220" t="s">
        <v>326</v>
      </c>
      <c r="Y78" s="220" t="s">
        <v>295</v>
      </c>
      <c r="Z78" s="210"/>
      <c r="AA78" s="210"/>
      <c r="AB78" s="210"/>
      <c r="AC78" s="210"/>
      <c r="AD78" s="210"/>
      <c r="AE78" s="210"/>
      <c r="AF78" s="210"/>
      <c r="AG78" s="210" t="s">
        <v>327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5">
      <c r="A79" s="242">
        <v>68</v>
      </c>
      <c r="B79" s="243" t="s">
        <v>2824</v>
      </c>
      <c r="C79" s="253" t="s">
        <v>2789</v>
      </c>
      <c r="D79" s="244" t="s">
        <v>740</v>
      </c>
      <c r="E79" s="245">
        <v>32.5</v>
      </c>
      <c r="F79" s="246"/>
      <c r="G79" s="247">
        <f>ROUND(E79*F79,2)</f>
        <v>0</v>
      </c>
      <c r="H79" s="246"/>
      <c r="I79" s="247">
        <f>ROUND(E79*H79,2)</f>
        <v>0</v>
      </c>
      <c r="J79" s="246"/>
      <c r="K79" s="247">
        <f>ROUND(E79*J79,2)</f>
        <v>0</v>
      </c>
      <c r="L79" s="247">
        <v>12</v>
      </c>
      <c r="M79" s="247">
        <f>G79*(1+L79/100)</f>
        <v>0</v>
      </c>
      <c r="N79" s="245">
        <v>0</v>
      </c>
      <c r="O79" s="245">
        <f>ROUND(E79*N79,2)</f>
        <v>0</v>
      </c>
      <c r="P79" s="245">
        <v>0</v>
      </c>
      <c r="Q79" s="245">
        <f>ROUND(E79*P79,2)</f>
        <v>0</v>
      </c>
      <c r="R79" s="247"/>
      <c r="S79" s="247" t="s">
        <v>325</v>
      </c>
      <c r="T79" s="248" t="s">
        <v>293</v>
      </c>
      <c r="U79" s="220">
        <v>0</v>
      </c>
      <c r="V79" s="220">
        <f>ROUND(E79*U79,2)</f>
        <v>0</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5">
      <c r="A80" s="242">
        <v>69</v>
      </c>
      <c r="B80" s="243" t="s">
        <v>2825</v>
      </c>
      <c r="C80" s="253" t="s">
        <v>2791</v>
      </c>
      <c r="D80" s="244" t="s">
        <v>740</v>
      </c>
      <c r="E80" s="245">
        <v>289.5</v>
      </c>
      <c r="F80" s="246"/>
      <c r="G80" s="247">
        <f>ROUND(E80*F80,2)</f>
        <v>0</v>
      </c>
      <c r="H80" s="246"/>
      <c r="I80" s="247">
        <f>ROUND(E80*H80,2)</f>
        <v>0</v>
      </c>
      <c r="J80" s="246"/>
      <c r="K80" s="247">
        <f>ROUND(E80*J80,2)</f>
        <v>0</v>
      </c>
      <c r="L80" s="247">
        <v>12</v>
      </c>
      <c r="M80" s="247">
        <f>G80*(1+L80/100)</f>
        <v>0</v>
      </c>
      <c r="N80" s="245">
        <v>0</v>
      </c>
      <c r="O80" s="245">
        <f>ROUND(E80*N80,2)</f>
        <v>0</v>
      </c>
      <c r="P80" s="245">
        <v>0</v>
      </c>
      <c r="Q80" s="245">
        <f>ROUND(E80*P80,2)</f>
        <v>0</v>
      </c>
      <c r="R80" s="247"/>
      <c r="S80" s="247" t="s">
        <v>325</v>
      </c>
      <c r="T80" s="248" t="s">
        <v>293</v>
      </c>
      <c r="U80" s="220">
        <v>0</v>
      </c>
      <c r="V80" s="220">
        <f>ROUND(E80*U80,2)</f>
        <v>0</v>
      </c>
      <c r="W80" s="220"/>
      <c r="X80" s="220" t="s">
        <v>326</v>
      </c>
      <c r="Y80" s="220" t="s">
        <v>295</v>
      </c>
      <c r="Z80" s="210"/>
      <c r="AA80" s="210"/>
      <c r="AB80" s="210"/>
      <c r="AC80" s="210"/>
      <c r="AD80" s="210"/>
      <c r="AE80" s="210"/>
      <c r="AF80" s="210"/>
      <c r="AG80" s="210" t="s">
        <v>327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5">
      <c r="A81" s="242">
        <v>70</v>
      </c>
      <c r="B81" s="243" t="s">
        <v>2826</v>
      </c>
      <c r="C81" s="253" t="s">
        <v>2827</v>
      </c>
      <c r="D81" s="244" t="s">
        <v>740</v>
      </c>
      <c r="E81" s="245">
        <v>18</v>
      </c>
      <c r="F81" s="246"/>
      <c r="G81" s="247">
        <f>ROUND(E81*F81,2)</f>
        <v>0</v>
      </c>
      <c r="H81" s="246"/>
      <c r="I81" s="247">
        <f>ROUND(E81*H81,2)</f>
        <v>0</v>
      </c>
      <c r="J81" s="246"/>
      <c r="K81" s="247">
        <f>ROUND(E81*J81,2)</f>
        <v>0</v>
      </c>
      <c r="L81" s="247">
        <v>12</v>
      </c>
      <c r="M81" s="247">
        <f>G81*(1+L81/100)</f>
        <v>0</v>
      </c>
      <c r="N81" s="245">
        <v>0</v>
      </c>
      <c r="O81" s="245">
        <f>ROUND(E81*N81,2)</f>
        <v>0</v>
      </c>
      <c r="P81" s="245">
        <v>0</v>
      </c>
      <c r="Q81" s="245">
        <f>ROUND(E81*P81,2)</f>
        <v>0</v>
      </c>
      <c r="R81" s="247"/>
      <c r="S81" s="247" t="s">
        <v>325</v>
      </c>
      <c r="T81" s="248" t="s">
        <v>293</v>
      </c>
      <c r="U81" s="220">
        <v>0</v>
      </c>
      <c r="V81" s="220">
        <f>ROUND(E81*U81,2)</f>
        <v>0</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5">
      <c r="A82" s="242">
        <v>71</v>
      </c>
      <c r="B82" s="243" t="s">
        <v>2828</v>
      </c>
      <c r="C82" s="253" t="s">
        <v>2789</v>
      </c>
      <c r="D82" s="244" t="s">
        <v>740</v>
      </c>
      <c r="E82" s="245">
        <v>3</v>
      </c>
      <c r="F82" s="246"/>
      <c r="G82" s="247">
        <f>ROUND(E82*F82,2)</f>
        <v>0</v>
      </c>
      <c r="H82" s="246"/>
      <c r="I82" s="247">
        <f>ROUND(E82*H82,2)</f>
        <v>0</v>
      </c>
      <c r="J82" s="246"/>
      <c r="K82" s="247">
        <f>ROUND(E82*J82,2)</f>
        <v>0</v>
      </c>
      <c r="L82" s="247">
        <v>12</v>
      </c>
      <c r="M82" s="247">
        <f>G82*(1+L82/100)</f>
        <v>0</v>
      </c>
      <c r="N82" s="245">
        <v>0</v>
      </c>
      <c r="O82" s="245">
        <f>ROUND(E82*N82,2)</f>
        <v>0</v>
      </c>
      <c r="P82" s="245">
        <v>0</v>
      </c>
      <c r="Q82" s="245">
        <f>ROUND(E82*P82,2)</f>
        <v>0</v>
      </c>
      <c r="R82" s="247"/>
      <c r="S82" s="247" t="s">
        <v>325</v>
      </c>
      <c r="T82" s="248" t="s">
        <v>293</v>
      </c>
      <c r="U82" s="220">
        <v>0</v>
      </c>
      <c r="V82" s="220">
        <f>ROUND(E82*U82,2)</f>
        <v>0</v>
      </c>
      <c r="W82" s="220"/>
      <c r="X82" s="220" t="s">
        <v>326</v>
      </c>
      <c r="Y82" s="220" t="s">
        <v>295</v>
      </c>
      <c r="Z82" s="210"/>
      <c r="AA82" s="210"/>
      <c r="AB82" s="210"/>
      <c r="AC82" s="210"/>
      <c r="AD82" s="210"/>
      <c r="AE82" s="210"/>
      <c r="AF82" s="210"/>
      <c r="AG82" s="210" t="s">
        <v>327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5">
      <c r="A83" s="242">
        <v>72</v>
      </c>
      <c r="B83" s="243" t="s">
        <v>2829</v>
      </c>
      <c r="C83" s="253" t="s">
        <v>2790</v>
      </c>
      <c r="D83" s="244" t="s">
        <v>740</v>
      </c>
      <c r="E83" s="245">
        <v>3</v>
      </c>
      <c r="F83" s="246"/>
      <c r="G83" s="247">
        <f>ROUND(E83*F83,2)</f>
        <v>0</v>
      </c>
      <c r="H83" s="246"/>
      <c r="I83" s="247">
        <f>ROUND(E83*H83,2)</f>
        <v>0</v>
      </c>
      <c r="J83" s="246"/>
      <c r="K83" s="247">
        <f>ROUND(E83*J83,2)</f>
        <v>0</v>
      </c>
      <c r="L83" s="247">
        <v>12</v>
      </c>
      <c r="M83" s="247">
        <f>G83*(1+L83/100)</f>
        <v>0</v>
      </c>
      <c r="N83" s="245">
        <v>0</v>
      </c>
      <c r="O83" s="245">
        <f>ROUND(E83*N83,2)</f>
        <v>0</v>
      </c>
      <c r="P83" s="245">
        <v>0</v>
      </c>
      <c r="Q83" s="245">
        <f>ROUND(E83*P83,2)</f>
        <v>0</v>
      </c>
      <c r="R83" s="247"/>
      <c r="S83" s="247" t="s">
        <v>325</v>
      </c>
      <c r="T83" s="248" t="s">
        <v>293</v>
      </c>
      <c r="U83" s="220">
        <v>0</v>
      </c>
      <c r="V83" s="220">
        <f>ROUND(E83*U83,2)</f>
        <v>0</v>
      </c>
      <c r="W83" s="220"/>
      <c r="X83" s="220" t="s">
        <v>326</v>
      </c>
      <c r="Y83" s="220" t="s">
        <v>295</v>
      </c>
      <c r="Z83" s="210"/>
      <c r="AA83" s="210"/>
      <c r="AB83" s="210"/>
      <c r="AC83" s="210"/>
      <c r="AD83" s="210"/>
      <c r="AE83" s="210"/>
      <c r="AF83" s="210"/>
      <c r="AG83" s="210" t="s">
        <v>327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5">
      <c r="A84" s="242">
        <v>73</v>
      </c>
      <c r="B84" s="243" t="s">
        <v>2830</v>
      </c>
      <c r="C84" s="253" t="s">
        <v>2791</v>
      </c>
      <c r="D84" s="244" t="s">
        <v>740</v>
      </c>
      <c r="E84" s="245">
        <v>15</v>
      </c>
      <c r="F84" s="246"/>
      <c r="G84" s="247">
        <f>ROUND(E84*F84,2)</f>
        <v>0</v>
      </c>
      <c r="H84" s="246"/>
      <c r="I84" s="247">
        <f>ROUND(E84*H84,2)</f>
        <v>0</v>
      </c>
      <c r="J84" s="246"/>
      <c r="K84" s="247">
        <f>ROUND(E84*J84,2)</f>
        <v>0</v>
      </c>
      <c r="L84" s="247">
        <v>12</v>
      </c>
      <c r="M84" s="247">
        <f>G84*(1+L84/100)</f>
        <v>0</v>
      </c>
      <c r="N84" s="245">
        <v>0</v>
      </c>
      <c r="O84" s="245">
        <f>ROUND(E84*N84,2)</f>
        <v>0</v>
      </c>
      <c r="P84" s="245">
        <v>0</v>
      </c>
      <c r="Q84" s="245">
        <f>ROUND(E84*P84,2)</f>
        <v>0</v>
      </c>
      <c r="R84" s="247"/>
      <c r="S84" s="247" t="s">
        <v>325</v>
      </c>
      <c r="T84" s="248" t="s">
        <v>293</v>
      </c>
      <c r="U84" s="220">
        <v>0</v>
      </c>
      <c r="V84" s="220">
        <f>ROUND(E84*U84,2)</f>
        <v>0</v>
      </c>
      <c r="W84" s="220"/>
      <c r="X84" s="220" t="s">
        <v>326</v>
      </c>
      <c r="Y84" s="220" t="s">
        <v>295</v>
      </c>
      <c r="Z84" s="210"/>
      <c r="AA84" s="210"/>
      <c r="AB84" s="210"/>
      <c r="AC84" s="210"/>
      <c r="AD84" s="210"/>
      <c r="AE84" s="210"/>
      <c r="AF84" s="210"/>
      <c r="AG84" s="210" t="s">
        <v>327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5">
      <c r="A85" s="242">
        <v>74</v>
      </c>
      <c r="B85" s="243" t="s">
        <v>2831</v>
      </c>
      <c r="C85" s="253" t="s">
        <v>2832</v>
      </c>
      <c r="D85" s="244" t="s">
        <v>740</v>
      </c>
      <c r="E85" s="245">
        <v>20</v>
      </c>
      <c r="F85" s="246"/>
      <c r="G85" s="247">
        <f>ROUND(E85*F85,2)</f>
        <v>0</v>
      </c>
      <c r="H85" s="246"/>
      <c r="I85" s="247">
        <f>ROUND(E85*H85,2)</f>
        <v>0</v>
      </c>
      <c r="J85" s="246"/>
      <c r="K85" s="247">
        <f>ROUND(E85*J85,2)</f>
        <v>0</v>
      </c>
      <c r="L85" s="247">
        <v>12</v>
      </c>
      <c r="M85" s="247">
        <f>G85*(1+L85/100)</f>
        <v>0</v>
      </c>
      <c r="N85" s="245">
        <v>0</v>
      </c>
      <c r="O85" s="245">
        <f>ROUND(E85*N85,2)</f>
        <v>0</v>
      </c>
      <c r="P85" s="245">
        <v>0</v>
      </c>
      <c r="Q85" s="245">
        <f>ROUND(E85*P85,2)</f>
        <v>0</v>
      </c>
      <c r="R85" s="247"/>
      <c r="S85" s="247" t="s">
        <v>325</v>
      </c>
      <c r="T85" s="248" t="s">
        <v>293</v>
      </c>
      <c r="U85" s="220">
        <v>0</v>
      </c>
      <c r="V85" s="220">
        <f>ROUND(E85*U85,2)</f>
        <v>0</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5">
      <c r="A86" s="242">
        <v>75</v>
      </c>
      <c r="B86" s="243" t="s">
        <v>2833</v>
      </c>
      <c r="C86" s="253" t="s">
        <v>2790</v>
      </c>
      <c r="D86" s="244" t="s">
        <v>740</v>
      </c>
      <c r="E86" s="245">
        <v>3</v>
      </c>
      <c r="F86" s="246"/>
      <c r="G86" s="247">
        <f>ROUND(E86*F86,2)</f>
        <v>0</v>
      </c>
      <c r="H86" s="246"/>
      <c r="I86" s="247">
        <f>ROUND(E86*H86,2)</f>
        <v>0</v>
      </c>
      <c r="J86" s="246"/>
      <c r="K86" s="247">
        <f>ROUND(E86*J86,2)</f>
        <v>0</v>
      </c>
      <c r="L86" s="247">
        <v>12</v>
      </c>
      <c r="M86" s="247">
        <f>G86*(1+L86/100)</f>
        <v>0</v>
      </c>
      <c r="N86" s="245">
        <v>0</v>
      </c>
      <c r="O86" s="245">
        <f>ROUND(E86*N86,2)</f>
        <v>0</v>
      </c>
      <c r="P86" s="245">
        <v>0</v>
      </c>
      <c r="Q86" s="245">
        <f>ROUND(E86*P86,2)</f>
        <v>0</v>
      </c>
      <c r="R86" s="247"/>
      <c r="S86" s="247" t="s">
        <v>325</v>
      </c>
      <c r="T86" s="248" t="s">
        <v>293</v>
      </c>
      <c r="U86" s="220">
        <v>0</v>
      </c>
      <c r="V86" s="220">
        <f>ROUND(E86*U86,2)</f>
        <v>0</v>
      </c>
      <c r="W86" s="220"/>
      <c r="X86" s="220" t="s">
        <v>326</v>
      </c>
      <c r="Y86" s="220" t="s">
        <v>295</v>
      </c>
      <c r="Z86" s="210"/>
      <c r="AA86" s="210"/>
      <c r="AB86" s="210"/>
      <c r="AC86" s="210"/>
      <c r="AD86" s="210"/>
      <c r="AE86" s="210"/>
      <c r="AF86" s="210"/>
      <c r="AG86" s="210" t="s">
        <v>327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42">
        <v>76</v>
      </c>
      <c r="B87" s="243" t="s">
        <v>2834</v>
      </c>
      <c r="C87" s="253" t="s">
        <v>2791</v>
      </c>
      <c r="D87" s="244" t="s">
        <v>740</v>
      </c>
      <c r="E87" s="245">
        <v>17</v>
      </c>
      <c r="F87" s="246"/>
      <c r="G87" s="247">
        <f>ROUND(E87*F87,2)</f>
        <v>0</v>
      </c>
      <c r="H87" s="246"/>
      <c r="I87" s="247">
        <f>ROUND(E87*H87,2)</f>
        <v>0</v>
      </c>
      <c r="J87" s="246"/>
      <c r="K87" s="247">
        <f>ROUND(E87*J87,2)</f>
        <v>0</v>
      </c>
      <c r="L87" s="247">
        <v>12</v>
      </c>
      <c r="M87" s="247">
        <f>G87*(1+L87/100)</f>
        <v>0</v>
      </c>
      <c r="N87" s="245">
        <v>0</v>
      </c>
      <c r="O87" s="245">
        <f>ROUND(E87*N87,2)</f>
        <v>0</v>
      </c>
      <c r="P87" s="245">
        <v>0</v>
      </c>
      <c r="Q87" s="245">
        <f>ROUND(E87*P87,2)</f>
        <v>0</v>
      </c>
      <c r="R87" s="247"/>
      <c r="S87" s="247" t="s">
        <v>325</v>
      </c>
      <c r="T87" s="248" t="s">
        <v>293</v>
      </c>
      <c r="U87" s="220">
        <v>0</v>
      </c>
      <c r="V87" s="220">
        <f>ROUND(E87*U87,2)</f>
        <v>0</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42">
        <v>77</v>
      </c>
      <c r="B88" s="243" t="s">
        <v>2835</v>
      </c>
      <c r="C88" s="253" t="s">
        <v>2836</v>
      </c>
      <c r="D88" s="244" t="s">
        <v>740</v>
      </c>
      <c r="E88" s="245">
        <v>58</v>
      </c>
      <c r="F88" s="246"/>
      <c r="G88" s="247">
        <f>ROUND(E88*F88,2)</f>
        <v>0</v>
      </c>
      <c r="H88" s="246"/>
      <c r="I88" s="247">
        <f>ROUND(E88*H88,2)</f>
        <v>0</v>
      </c>
      <c r="J88" s="246"/>
      <c r="K88" s="247">
        <f>ROUND(E88*J88,2)</f>
        <v>0</v>
      </c>
      <c r="L88" s="247">
        <v>12</v>
      </c>
      <c r="M88" s="247">
        <f>G88*(1+L88/100)</f>
        <v>0</v>
      </c>
      <c r="N88" s="245">
        <v>0</v>
      </c>
      <c r="O88" s="245">
        <f>ROUND(E88*N88,2)</f>
        <v>0</v>
      </c>
      <c r="P88" s="245">
        <v>0</v>
      </c>
      <c r="Q88" s="245">
        <f>ROUND(E88*P88,2)</f>
        <v>0</v>
      </c>
      <c r="R88" s="247"/>
      <c r="S88" s="247" t="s">
        <v>325</v>
      </c>
      <c r="T88" s="248" t="s">
        <v>293</v>
      </c>
      <c r="U88" s="220">
        <v>0</v>
      </c>
      <c r="V88" s="220">
        <f>ROUND(E88*U88,2)</f>
        <v>0</v>
      </c>
      <c r="W88" s="220"/>
      <c r="X88" s="220" t="s">
        <v>326</v>
      </c>
      <c r="Y88" s="220" t="s">
        <v>295</v>
      </c>
      <c r="Z88" s="210"/>
      <c r="AA88" s="210"/>
      <c r="AB88" s="210"/>
      <c r="AC88" s="210"/>
      <c r="AD88" s="210"/>
      <c r="AE88" s="210"/>
      <c r="AF88" s="210"/>
      <c r="AG88" s="210" t="s">
        <v>327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42">
        <v>78</v>
      </c>
      <c r="B89" s="243" t="s">
        <v>2837</v>
      </c>
      <c r="C89" s="253" t="s">
        <v>2789</v>
      </c>
      <c r="D89" s="244" t="s">
        <v>740</v>
      </c>
      <c r="E89" s="245">
        <v>2</v>
      </c>
      <c r="F89" s="246"/>
      <c r="G89" s="247">
        <f>ROUND(E89*F89,2)</f>
        <v>0</v>
      </c>
      <c r="H89" s="246"/>
      <c r="I89" s="247">
        <f>ROUND(E89*H89,2)</f>
        <v>0</v>
      </c>
      <c r="J89" s="246"/>
      <c r="K89" s="247">
        <f>ROUND(E89*J89,2)</f>
        <v>0</v>
      </c>
      <c r="L89" s="247">
        <v>12</v>
      </c>
      <c r="M89" s="247">
        <f>G89*(1+L89/100)</f>
        <v>0</v>
      </c>
      <c r="N89" s="245">
        <v>0</v>
      </c>
      <c r="O89" s="245">
        <f>ROUND(E89*N89,2)</f>
        <v>0</v>
      </c>
      <c r="P89" s="245">
        <v>0</v>
      </c>
      <c r="Q89" s="245">
        <f>ROUND(E89*P89,2)</f>
        <v>0</v>
      </c>
      <c r="R89" s="247"/>
      <c r="S89" s="247" t="s">
        <v>325</v>
      </c>
      <c r="T89" s="248" t="s">
        <v>293</v>
      </c>
      <c r="U89" s="220">
        <v>0</v>
      </c>
      <c r="V89" s="220">
        <f>ROUND(E89*U89,2)</f>
        <v>0</v>
      </c>
      <c r="W89" s="220"/>
      <c r="X89" s="220" t="s">
        <v>326</v>
      </c>
      <c r="Y89" s="220" t="s">
        <v>295</v>
      </c>
      <c r="Z89" s="210"/>
      <c r="AA89" s="210"/>
      <c r="AB89" s="210"/>
      <c r="AC89" s="210"/>
      <c r="AD89" s="210"/>
      <c r="AE89" s="210"/>
      <c r="AF89" s="210"/>
      <c r="AG89" s="210" t="s">
        <v>327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42">
        <v>79</v>
      </c>
      <c r="B90" s="243" t="s">
        <v>2838</v>
      </c>
      <c r="C90" s="253" t="s">
        <v>2790</v>
      </c>
      <c r="D90" s="244" t="s">
        <v>740</v>
      </c>
      <c r="E90" s="245">
        <v>6.5</v>
      </c>
      <c r="F90" s="246"/>
      <c r="G90" s="247">
        <f>ROUND(E90*F90,2)</f>
        <v>0</v>
      </c>
      <c r="H90" s="246"/>
      <c r="I90" s="247">
        <f>ROUND(E90*H90,2)</f>
        <v>0</v>
      </c>
      <c r="J90" s="246"/>
      <c r="K90" s="247">
        <f>ROUND(E90*J90,2)</f>
        <v>0</v>
      </c>
      <c r="L90" s="247">
        <v>12</v>
      </c>
      <c r="M90" s="247">
        <f>G90*(1+L90/100)</f>
        <v>0</v>
      </c>
      <c r="N90" s="245">
        <v>0</v>
      </c>
      <c r="O90" s="245">
        <f>ROUND(E90*N90,2)</f>
        <v>0</v>
      </c>
      <c r="P90" s="245">
        <v>0</v>
      </c>
      <c r="Q90" s="245">
        <f>ROUND(E90*P90,2)</f>
        <v>0</v>
      </c>
      <c r="R90" s="247"/>
      <c r="S90" s="247" t="s">
        <v>325</v>
      </c>
      <c r="T90" s="248" t="s">
        <v>293</v>
      </c>
      <c r="U90" s="220">
        <v>0</v>
      </c>
      <c r="V90" s="220">
        <f>ROUND(E90*U90,2)</f>
        <v>0</v>
      </c>
      <c r="W90" s="220"/>
      <c r="X90" s="220" t="s">
        <v>326</v>
      </c>
      <c r="Y90" s="220" t="s">
        <v>295</v>
      </c>
      <c r="Z90" s="210"/>
      <c r="AA90" s="210"/>
      <c r="AB90" s="210"/>
      <c r="AC90" s="210"/>
      <c r="AD90" s="210"/>
      <c r="AE90" s="210"/>
      <c r="AF90" s="210"/>
      <c r="AG90" s="210" t="s">
        <v>327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42">
        <v>80</v>
      </c>
      <c r="B91" s="243" t="s">
        <v>2839</v>
      </c>
      <c r="C91" s="253" t="s">
        <v>2794</v>
      </c>
      <c r="D91" s="244" t="s">
        <v>740</v>
      </c>
      <c r="E91" s="245">
        <v>21</v>
      </c>
      <c r="F91" s="246"/>
      <c r="G91" s="247">
        <f>ROUND(E91*F91,2)</f>
        <v>0</v>
      </c>
      <c r="H91" s="246"/>
      <c r="I91" s="247">
        <f>ROUND(E91*H91,2)</f>
        <v>0</v>
      </c>
      <c r="J91" s="246"/>
      <c r="K91" s="247">
        <f>ROUND(E91*J91,2)</f>
        <v>0</v>
      </c>
      <c r="L91" s="247">
        <v>12</v>
      </c>
      <c r="M91" s="247">
        <f>G91*(1+L91/100)</f>
        <v>0</v>
      </c>
      <c r="N91" s="245">
        <v>0</v>
      </c>
      <c r="O91" s="245">
        <f>ROUND(E91*N91,2)</f>
        <v>0</v>
      </c>
      <c r="P91" s="245">
        <v>0</v>
      </c>
      <c r="Q91" s="245">
        <f>ROUND(E91*P91,2)</f>
        <v>0</v>
      </c>
      <c r="R91" s="247"/>
      <c r="S91" s="247" t="s">
        <v>325</v>
      </c>
      <c r="T91" s="248" t="s">
        <v>293</v>
      </c>
      <c r="U91" s="220">
        <v>0</v>
      </c>
      <c r="V91" s="220">
        <f>ROUND(E91*U91,2)</f>
        <v>0</v>
      </c>
      <c r="W91" s="220"/>
      <c r="X91" s="220" t="s">
        <v>326</v>
      </c>
      <c r="Y91" s="220" t="s">
        <v>295</v>
      </c>
      <c r="Z91" s="210"/>
      <c r="AA91" s="210"/>
      <c r="AB91" s="210"/>
      <c r="AC91" s="210"/>
      <c r="AD91" s="210"/>
      <c r="AE91" s="210"/>
      <c r="AF91" s="210"/>
      <c r="AG91" s="210" t="s">
        <v>327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5">
      <c r="A92" s="242">
        <v>81</v>
      </c>
      <c r="B92" s="243" t="s">
        <v>2840</v>
      </c>
      <c r="C92" s="253" t="s">
        <v>2791</v>
      </c>
      <c r="D92" s="244" t="s">
        <v>740</v>
      </c>
      <c r="E92" s="245">
        <v>30.5</v>
      </c>
      <c r="F92" s="246"/>
      <c r="G92" s="247">
        <f>ROUND(E92*F92,2)</f>
        <v>0</v>
      </c>
      <c r="H92" s="246"/>
      <c r="I92" s="247">
        <f>ROUND(E92*H92,2)</f>
        <v>0</v>
      </c>
      <c r="J92" s="246"/>
      <c r="K92" s="247">
        <f>ROUND(E92*J92,2)</f>
        <v>0</v>
      </c>
      <c r="L92" s="247">
        <v>12</v>
      </c>
      <c r="M92" s="247">
        <f>G92*(1+L92/100)</f>
        <v>0</v>
      </c>
      <c r="N92" s="245">
        <v>0</v>
      </c>
      <c r="O92" s="245">
        <f>ROUND(E92*N92,2)</f>
        <v>0</v>
      </c>
      <c r="P92" s="245">
        <v>0</v>
      </c>
      <c r="Q92" s="245">
        <f>ROUND(E92*P92,2)</f>
        <v>0</v>
      </c>
      <c r="R92" s="247"/>
      <c r="S92" s="247" t="s">
        <v>325</v>
      </c>
      <c r="T92" s="248" t="s">
        <v>293</v>
      </c>
      <c r="U92" s="220">
        <v>0</v>
      </c>
      <c r="V92" s="220">
        <f>ROUND(E92*U92,2)</f>
        <v>0</v>
      </c>
      <c r="W92" s="220"/>
      <c r="X92" s="220" t="s">
        <v>326</v>
      </c>
      <c r="Y92" s="220" t="s">
        <v>295</v>
      </c>
      <c r="Z92" s="210"/>
      <c r="AA92" s="210"/>
      <c r="AB92" s="210"/>
      <c r="AC92" s="210"/>
      <c r="AD92" s="210"/>
      <c r="AE92" s="210"/>
      <c r="AF92" s="210"/>
      <c r="AG92" s="210" t="s">
        <v>327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42">
        <v>82</v>
      </c>
      <c r="B93" s="243" t="s">
        <v>2841</v>
      </c>
      <c r="C93" s="253" t="s">
        <v>2842</v>
      </c>
      <c r="D93" s="244" t="s">
        <v>740</v>
      </c>
      <c r="E93" s="245">
        <v>71</v>
      </c>
      <c r="F93" s="246"/>
      <c r="G93" s="247">
        <f>ROUND(E93*F93,2)</f>
        <v>0</v>
      </c>
      <c r="H93" s="246"/>
      <c r="I93" s="247">
        <f>ROUND(E93*H93,2)</f>
        <v>0</v>
      </c>
      <c r="J93" s="246"/>
      <c r="K93" s="247">
        <f>ROUND(E93*J93,2)</f>
        <v>0</v>
      </c>
      <c r="L93" s="247">
        <v>12</v>
      </c>
      <c r="M93" s="247">
        <f>G93*(1+L93/100)</f>
        <v>0</v>
      </c>
      <c r="N93" s="245">
        <v>0</v>
      </c>
      <c r="O93" s="245">
        <f>ROUND(E93*N93,2)</f>
        <v>0</v>
      </c>
      <c r="P93" s="245">
        <v>0</v>
      </c>
      <c r="Q93" s="245">
        <f>ROUND(E93*P93,2)</f>
        <v>0</v>
      </c>
      <c r="R93" s="247"/>
      <c r="S93" s="247" t="s">
        <v>325</v>
      </c>
      <c r="T93" s="248" t="s">
        <v>293</v>
      </c>
      <c r="U93" s="220">
        <v>0</v>
      </c>
      <c r="V93" s="220">
        <f>ROUND(E93*U93,2)</f>
        <v>0</v>
      </c>
      <c r="W93" s="220"/>
      <c r="X93" s="220" t="s">
        <v>326</v>
      </c>
      <c r="Y93" s="220" t="s">
        <v>295</v>
      </c>
      <c r="Z93" s="210"/>
      <c r="AA93" s="210"/>
      <c r="AB93" s="210"/>
      <c r="AC93" s="210"/>
      <c r="AD93" s="210"/>
      <c r="AE93" s="210"/>
      <c r="AF93" s="210"/>
      <c r="AG93" s="210" t="s">
        <v>327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5">
      <c r="A94" s="242">
        <v>83</v>
      </c>
      <c r="B94" s="243" t="s">
        <v>2843</v>
      </c>
      <c r="C94" s="253" t="s">
        <v>2789</v>
      </c>
      <c r="D94" s="244" t="s">
        <v>740</v>
      </c>
      <c r="E94" s="245">
        <v>4</v>
      </c>
      <c r="F94" s="246"/>
      <c r="G94" s="247">
        <f>ROUND(E94*F94,2)</f>
        <v>0</v>
      </c>
      <c r="H94" s="246"/>
      <c r="I94" s="247">
        <f>ROUND(E94*H94,2)</f>
        <v>0</v>
      </c>
      <c r="J94" s="246"/>
      <c r="K94" s="247">
        <f>ROUND(E94*J94,2)</f>
        <v>0</v>
      </c>
      <c r="L94" s="247">
        <v>12</v>
      </c>
      <c r="M94" s="247">
        <f>G94*(1+L94/100)</f>
        <v>0</v>
      </c>
      <c r="N94" s="245">
        <v>0</v>
      </c>
      <c r="O94" s="245">
        <f>ROUND(E94*N94,2)</f>
        <v>0</v>
      </c>
      <c r="P94" s="245">
        <v>0</v>
      </c>
      <c r="Q94" s="245">
        <f>ROUND(E94*P94,2)</f>
        <v>0</v>
      </c>
      <c r="R94" s="247"/>
      <c r="S94" s="247" t="s">
        <v>325</v>
      </c>
      <c r="T94" s="248" t="s">
        <v>293</v>
      </c>
      <c r="U94" s="220">
        <v>0</v>
      </c>
      <c r="V94" s="220">
        <f>ROUND(E94*U94,2)</f>
        <v>0</v>
      </c>
      <c r="W94" s="220"/>
      <c r="X94" s="220" t="s">
        <v>326</v>
      </c>
      <c r="Y94" s="220" t="s">
        <v>295</v>
      </c>
      <c r="Z94" s="210"/>
      <c r="AA94" s="210"/>
      <c r="AB94" s="210"/>
      <c r="AC94" s="210"/>
      <c r="AD94" s="210"/>
      <c r="AE94" s="210"/>
      <c r="AF94" s="210"/>
      <c r="AG94" s="210" t="s">
        <v>327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42">
        <v>84</v>
      </c>
      <c r="B95" s="243" t="s">
        <v>2844</v>
      </c>
      <c r="C95" s="253" t="s">
        <v>2790</v>
      </c>
      <c r="D95" s="244" t="s">
        <v>740</v>
      </c>
      <c r="E95" s="245">
        <v>4</v>
      </c>
      <c r="F95" s="246"/>
      <c r="G95" s="247">
        <f>ROUND(E95*F95,2)</f>
        <v>0</v>
      </c>
      <c r="H95" s="246"/>
      <c r="I95" s="247">
        <f>ROUND(E95*H95,2)</f>
        <v>0</v>
      </c>
      <c r="J95" s="246"/>
      <c r="K95" s="247">
        <f>ROUND(E95*J95,2)</f>
        <v>0</v>
      </c>
      <c r="L95" s="247">
        <v>12</v>
      </c>
      <c r="M95" s="247">
        <f>G95*(1+L95/100)</f>
        <v>0</v>
      </c>
      <c r="N95" s="245">
        <v>0</v>
      </c>
      <c r="O95" s="245">
        <f>ROUND(E95*N95,2)</f>
        <v>0</v>
      </c>
      <c r="P95" s="245">
        <v>0</v>
      </c>
      <c r="Q95" s="245">
        <f>ROUND(E95*P95,2)</f>
        <v>0</v>
      </c>
      <c r="R95" s="247"/>
      <c r="S95" s="247" t="s">
        <v>325</v>
      </c>
      <c r="T95" s="248" t="s">
        <v>293</v>
      </c>
      <c r="U95" s="220">
        <v>0</v>
      </c>
      <c r="V95" s="220">
        <f>ROUND(E95*U95,2)</f>
        <v>0</v>
      </c>
      <c r="W95" s="220"/>
      <c r="X95" s="220" t="s">
        <v>326</v>
      </c>
      <c r="Y95" s="220" t="s">
        <v>295</v>
      </c>
      <c r="Z95" s="210"/>
      <c r="AA95" s="210"/>
      <c r="AB95" s="210"/>
      <c r="AC95" s="210"/>
      <c r="AD95" s="210"/>
      <c r="AE95" s="210"/>
      <c r="AF95" s="210"/>
      <c r="AG95" s="210" t="s">
        <v>327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5">
      <c r="A96" s="242">
        <v>85</v>
      </c>
      <c r="B96" s="243" t="s">
        <v>2845</v>
      </c>
      <c r="C96" s="253" t="s">
        <v>2791</v>
      </c>
      <c r="D96" s="244" t="s">
        <v>740</v>
      </c>
      <c r="E96" s="245">
        <v>67</v>
      </c>
      <c r="F96" s="246"/>
      <c r="G96" s="247">
        <f>ROUND(E96*F96,2)</f>
        <v>0</v>
      </c>
      <c r="H96" s="246"/>
      <c r="I96" s="247">
        <f>ROUND(E96*H96,2)</f>
        <v>0</v>
      </c>
      <c r="J96" s="246"/>
      <c r="K96" s="247">
        <f>ROUND(E96*J96,2)</f>
        <v>0</v>
      </c>
      <c r="L96" s="247">
        <v>12</v>
      </c>
      <c r="M96" s="247">
        <f>G96*(1+L96/100)</f>
        <v>0</v>
      </c>
      <c r="N96" s="245">
        <v>0</v>
      </c>
      <c r="O96" s="245">
        <f>ROUND(E96*N96,2)</f>
        <v>0</v>
      </c>
      <c r="P96" s="245">
        <v>0</v>
      </c>
      <c r="Q96" s="245">
        <f>ROUND(E96*P96,2)</f>
        <v>0</v>
      </c>
      <c r="R96" s="247"/>
      <c r="S96" s="247" t="s">
        <v>325</v>
      </c>
      <c r="T96" s="248" t="s">
        <v>293</v>
      </c>
      <c r="U96" s="220">
        <v>0</v>
      </c>
      <c r="V96" s="220">
        <f>ROUND(E96*U96,2)</f>
        <v>0</v>
      </c>
      <c r="W96" s="220"/>
      <c r="X96" s="220" t="s">
        <v>326</v>
      </c>
      <c r="Y96" s="220" t="s">
        <v>295</v>
      </c>
      <c r="Z96" s="210"/>
      <c r="AA96" s="210"/>
      <c r="AB96" s="210"/>
      <c r="AC96" s="210"/>
      <c r="AD96" s="210"/>
      <c r="AE96" s="210"/>
      <c r="AF96" s="210"/>
      <c r="AG96" s="210" t="s">
        <v>327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5">
      <c r="A97" s="242">
        <v>86</v>
      </c>
      <c r="B97" s="243" t="s">
        <v>2846</v>
      </c>
      <c r="C97" s="253" t="s">
        <v>2847</v>
      </c>
      <c r="D97" s="244" t="s">
        <v>740</v>
      </c>
      <c r="E97" s="245">
        <v>51</v>
      </c>
      <c r="F97" s="246"/>
      <c r="G97" s="247">
        <f>ROUND(E97*F97,2)</f>
        <v>0</v>
      </c>
      <c r="H97" s="246"/>
      <c r="I97" s="247">
        <f>ROUND(E97*H97,2)</f>
        <v>0</v>
      </c>
      <c r="J97" s="246"/>
      <c r="K97" s="247">
        <f>ROUND(E97*J97,2)</f>
        <v>0</v>
      </c>
      <c r="L97" s="247">
        <v>12</v>
      </c>
      <c r="M97" s="247">
        <f>G97*(1+L97/100)</f>
        <v>0</v>
      </c>
      <c r="N97" s="245">
        <v>0</v>
      </c>
      <c r="O97" s="245">
        <f>ROUND(E97*N97,2)</f>
        <v>0</v>
      </c>
      <c r="P97" s="245">
        <v>0</v>
      </c>
      <c r="Q97" s="245">
        <f>ROUND(E97*P97,2)</f>
        <v>0</v>
      </c>
      <c r="R97" s="247"/>
      <c r="S97" s="247" t="s">
        <v>325</v>
      </c>
      <c r="T97" s="248" t="s">
        <v>293</v>
      </c>
      <c r="U97" s="220">
        <v>0</v>
      </c>
      <c r="V97" s="220">
        <f>ROUND(E97*U97,2)</f>
        <v>0</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5">
      <c r="A98" s="242">
        <v>87</v>
      </c>
      <c r="B98" s="243" t="s">
        <v>2848</v>
      </c>
      <c r="C98" s="253" t="s">
        <v>2790</v>
      </c>
      <c r="D98" s="244" t="s">
        <v>740</v>
      </c>
      <c r="E98" s="245">
        <v>16</v>
      </c>
      <c r="F98" s="246"/>
      <c r="G98" s="247">
        <f>ROUND(E98*F98,2)</f>
        <v>0</v>
      </c>
      <c r="H98" s="246"/>
      <c r="I98" s="247">
        <f>ROUND(E98*H98,2)</f>
        <v>0</v>
      </c>
      <c r="J98" s="246"/>
      <c r="K98" s="247">
        <f>ROUND(E98*J98,2)</f>
        <v>0</v>
      </c>
      <c r="L98" s="247">
        <v>12</v>
      </c>
      <c r="M98" s="247">
        <f>G98*(1+L98/100)</f>
        <v>0</v>
      </c>
      <c r="N98" s="245">
        <v>0</v>
      </c>
      <c r="O98" s="245">
        <f>ROUND(E98*N98,2)</f>
        <v>0</v>
      </c>
      <c r="P98" s="245">
        <v>0</v>
      </c>
      <c r="Q98" s="245">
        <f>ROUND(E98*P98,2)</f>
        <v>0</v>
      </c>
      <c r="R98" s="247"/>
      <c r="S98" s="247" t="s">
        <v>325</v>
      </c>
      <c r="T98" s="248" t="s">
        <v>293</v>
      </c>
      <c r="U98" s="220">
        <v>0</v>
      </c>
      <c r="V98" s="220">
        <f>ROUND(E98*U98,2)</f>
        <v>0</v>
      </c>
      <c r="W98" s="220"/>
      <c r="X98" s="220" t="s">
        <v>326</v>
      </c>
      <c r="Y98" s="220" t="s">
        <v>295</v>
      </c>
      <c r="Z98" s="210"/>
      <c r="AA98" s="210"/>
      <c r="AB98" s="210"/>
      <c r="AC98" s="210"/>
      <c r="AD98" s="210"/>
      <c r="AE98" s="210"/>
      <c r="AF98" s="210"/>
      <c r="AG98" s="210" t="s">
        <v>327</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5">
      <c r="A99" s="242">
        <v>88</v>
      </c>
      <c r="B99" s="243" t="s">
        <v>2849</v>
      </c>
      <c r="C99" s="253" t="s">
        <v>2791</v>
      </c>
      <c r="D99" s="244" t="s">
        <v>740</v>
      </c>
      <c r="E99" s="245">
        <v>35</v>
      </c>
      <c r="F99" s="246"/>
      <c r="G99" s="247">
        <f>ROUND(E99*F99,2)</f>
        <v>0</v>
      </c>
      <c r="H99" s="246"/>
      <c r="I99" s="247">
        <f>ROUND(E99*H99,2)</f>
        <v>0</v>
      </c>
      <c r="J99" s="246"/>
      <c r="K99" s="247">
        <f>ROUND(E99*J99,2)</f>
        <v>0</v>
      </c>
      <c r="L99" s="247">
        <v>12</v>
      </c>
      <c r="M99" s="247">
        <f>G99*(1+L99/100)</f>
        <v>0</v>
      </c>
      <c r="N99" s="245">
        <v>0</v>
      </c>
      <c r="O99" s="245">
        <f>ROUND(E99*N99,2)</f>
        <v>0</v>
      </c>
      <c r="P99" s="245">
        <v>0</v>
      </c>
      <c r="Q99" s="245">
        <f>ROUND(E99*P99,2)</f>
        <v>0</v>
      </c>
      <c r="R99" s="247"/>
      <c r="S99" s="247" t="s">
        <v>325</v>
      </c>
      <c r="T99" s="248" t="s">
        <v>293</v>
      </c>
      <c r="U99" s="220">
        <v>0</v>
      </c>
      <c r="V99" s="220">
        <f>ROUND(E99*U99,2)</f>
        <v>0</v>
      </c>
      <c r="W99" s="220"/>
      <c r="X99" s="220" t="s">
        <v>326</v>
      </c>
      <c r="Y99" s="220" t="s">
        <v>295</v>
      </c>
      <c r="Z99" s="210"/>
      <c r="AA99" s="210"/>
      <c r="AB99" s="210"/>
      <c r="AC99" s="210"/>
      <c r="AD99" s="210"/>
      <c r="AE99" s="210"/>
      <c r="AF99" s="210"/>
      <c r="AG99" s="210" t="s">
        <v>327</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5">
      <c r="A100" s="242">
        <v>89</v>
      </c>
      <c r="B100" s="243" t="s">
        <v>2850</v>
      </c>
      <c r="C100" s="253" t="s">
        <v>2851</v>
      </c>
      <c r="D100" s="244" t="s">
        <v>740</v>
      </c>
      <c r="E100" s="245">
        <v>20</v>
      </c>
      <c r="F100" s="246"/>
      <c r="G100" s="247">
        <f>ROUND(E100*F100,2)</f>
        <v>0</v>
      </c>
      <c r="H100" s="246"/>
      <c r="I100" s="247">
        <f>ROUND(E100*H100,2)</f>
        <v>0</v>
      </c>
      <c r="J100" s="246"/>
      <c r="K100" s="247">
        <f>ROUND(E100*J100,2)</f>
        <v>0</v>
      </c>
      <c r="L100" s="247">
        <v>12</v>
      </c>
      <c r="M100" s="247">
        <f>G100*(1+L100/100)</f>
        <v>0</v>
      </c>
      <c r="N100" s="245">
        <v>0</v>
      </c>
      <c r="O100" s="245">
        <f>ROUND(E100*N100,2)</f>
        <v>0</v>
      </c>
      <c r="P100" s="245">
        <v>0</v>
      </c>
      <c r="Q100" s="245">
        <f>ROUND(E100*P100,2)</f>
        <v>0</v>
      </c>
      <c r="R100" s="247"/>
      <c r="S100" s="247" t="s">
        <v>325</v>
      </c>
      <c r="T100" s="248" t="s">
        <v>293</v>
      </c>
      <c r="U100" s="220">
        <v>0</v>
      </c>
      <c r="V100" s="220">
        <f>ROUND(E100*U100,2)</f>
        <v>0</v>
      </c>
      <c r="W100" s="220"/>
      <c r="X100" s="220" t="s">
        <v>326</v>
      </c>
      <c r="Y100" s="220" t="s">
        <v>295</v>
      </c>
      <c r="Z100" s="210"/>
      <c r="AA100" s="210"/>
      <c r="AB100" s="210"/>
      <c r="AC100" s="210"/>
      <c r="AD100" s="210"/>
      <c r="AE100" s="210"/>
      <c r="AF100" s="210"/>
      <c r="AG100" s="210" t="s">
        <v>327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5">
      <c r="A101" s="242">
        <v>90</v>
      </c>
      <c r="B101" s="243" t="s">
        <v>2852</v>
      </c>
      <c r="C101" s="253" t="s">
        <v>2790</v>
      </c>
      <c r="D101" s="244" t="s">
        <v>740</v>
      </c>
      <c r="E101" s="245">
        <v>5</v>
      </c>
      <c r="F101" s="246"/>
      <c r="G101" s="247">
        <f>ROUND(E101*F101,2)</f>
        <v>0</v>
      </c>
      <c r="H101" s="246"/>
      <c r="I101" s="247">
        <f>ROUND(E101*H101,2)</f>
        <v>0</v>
      </c>
      <c r="J101" s="246"/>
      <c r="K101" s="247">
        <f>ROUND(E101*J101,2)</f>
        <v>0</v>
      </c>
      <c r="L101" s="247">
        <v>12</v>
      </c>
      <c r="M101" s="247">
        <f>G101*(1+L101/100)</f>
        <v>0</v>
      </c>
      <c r="N101" s="245">
        <v>0</v>
      </c>
      <c r="O101" s="245">
        <f>ROUND(E101*N101,2)</f>
        <v>0</v>
      </c>
      <c r="P101" s="245">
        <v>0</v>
      </c>
      <c r="Q101" s="245">
        <f>ROUND(E101*P101,2)</f>
        <v>0</v>
      </c>
      <c r="R101" s="247"/>
      <c r="S101" s="247" t="s">
        <v>325</v>
      </c>
      <c r="T101" s="248" t="s">
        <v>293</v>
      </c>
      <c r="U101" s="220">
        <v>0</v>
      </c>
      <c r="V101" s="220">
        <f>ROUND(E101*U101,2)</f>
        <v>0</v>
      </c>
      <c r="W101" s="220"/>
      <c r="X101" s="220" t="s">
        <v>326</v>
      </c>
      <c r="Y101" s="220" t="s">
        <v>295</v>
      </c>
      <c r="Z101" s="210"/>
      <c r="AA101" s="210"/>
      <c r="AB101" s="210"/>
      <c r="AC101" s="210"/>
      <c r="AD101" s="210"/>
      <c r="AE101" s="210"/>
      <c r="AF101" s="210"/>
      <c r="AG101" s="210" t="s">
        <v>327</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5">
      <c r="A102" s="242">
        <v>91</v>
      </c>
      <c r="B102" s="243" t="s">
        <v>2853</v>
      </c>
      <c r="C102" s="253" t="s">
        <v>2791</v>
      </c>
      <c r="D102" s="244" t="s">
        <v>740</v>
      </c>
      <c r="E102" s="245">
        <v>15</v>
      </c>
      <c r="F102" s="246"/>
      <c r="G102" s="247">
        <f>ROUND(E102*F102,2)</f>
        <v>0</v>
      </c>
      <c r="H102" s="246"/>
      <c r="I102" s="247">
        <f>ROUND(E102*H102,2)</f>
        <v>0</v>
      </c>
      <c r="J102" s="246"/>
      <c r="K102" s="247">
        <f>ROUND(E102*J102,2)</f>
        <v>0</v>
      </c>
      <c r="L102" s="247">
        <v>12</v>
      </c>
      <c r="M102" s="247">
        <f>G102*(1+L102/100)</f>
        <v>0</v>
      </c>
      <c r="N102" s="245">
        <v>0</v>
      </c>
      <c r="O102" s="245">
        <f>ROUND(E102*N102,2)</f>
        <v>0</v>
      </c>
      <c r="P102" s="245">
        <v>0</v>
      </c>
      <c r="Q102" s="245">
        <f>ROUND(E102*P102,2)</f>
        <v>0</v>
      </c>
      <c r="R102" s="247"/>
      <c r="S102" s="247" t="s">
        <v>325</v>
      </c>
      <c r="T102" s="248" t="s">
        <v>293</v>
      </c>
      <c r="U102" s="220">
        <v>0</v>
      </c>
      <c r="V102" s="220">
        <f>ROUND(E102*U102,2)</f>
        <v>0</v>
      </c>
      <c r="W102" s="220"/>
      <c r="X102" s="220" t="s">
        <v>326</v>
      </c>
      <c r="Y102" s="220" t="s">
        <v>295</v>
      </c>
      <c r="Z102" s="210"/>
      <c r="AA102" s="210"/>
      <c r="AB102" s="210"/>
      <c r="AC102" s="210"/>
      <c r="AD102" s="210"/>
      <c r="AE102" s="210"/>
      <c r="AF102" s="210"/>
      <c r="AG102" s="210" t="s">
        <v>327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5">
      <c r="A103" s="242">
        <v>92</v>
      </c>
      <c r="B103" s="243" t="s">
        <v>2854</v>
      </c>
      <c r="C103" s="253" t="s">
        <v>2855</v>
      </c>
      <c r="D103" s="244" t="s">
        <v>740</v>
      </c>
      <c r="E103" s="245">
        <v>25</v>
      </c>
      <c r="F103" s="246"/>
      <c r="G103" s="247">
        <f>ROUND(E103*F103,2)</f>
        <v>0</v>
      </c>
      <c r="H103" s="246"/>
      <c r="I103" s="247">
        <f>ROUND(E103*H103,2)</f>
        <v>0</v>
      </c>
      <c r="J103" s="246"/>
      <c r="K103" s="247">
        <f>ROUND(E103*J103,2)</f>
        <v>0</v>
      </c>
      <c r="L103" s="247">
        <v>12</v>
      </c>
      <c r="M103" s="247">
        <f>G103*(1+L103/100)</f>
        <v>0</v>
      </c>
      <c r="N103" s="245">
        <v>0</v>
      </c>
      <c r="O103" s="245">
        <f>ROUND(E103*N103,2)</f>
        <v>0</v>
      </c>
      <c r="P103" s="245">
        <v>0</v>
      </c>
      <c r="Q103" s="245">
        <f>ROUND(E103*P103,2)</f>
        <v>0</v>
      </c>
      <c r="R103" s="247"/>
      <c r="S103" s="247" t="s">
        <v>325</v>
      </c>
      <c r="T103" s="248" t="s">
        <v>293</v>
      </c>
      <c r="U103" s="220">
        <v>0</v>
      </c>
      <c r="V103" s="220">
        <f>ROUND(E103*U103,2)</f>
        <v>0</v>
      </c>
      <c r="W103" s="220"/>
      <c r="X103" s="220" t="s">
        <v>326</v>
      </c>
      <c r="Y103" s="220" t="s">
        <v>295</v>
      </c>
      <c r="Z103" s="210"/>
      <c r="AA103" s="210"/>
      <c r="AB103" s="210"/>
      <c r="AC103" s="210"/>
      <c r="AD103" s="210"/>
      <c r="AE103" s="210"/>
      <c r="AF103" s="210"/>
      <c r="AG103" s="210" t="s">
        <v>327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5">
      <c r="A104" s="242">
        <v>93</v>
      </c>
      <c r="B104" s="243" t="s">
        <v>2856</v>
      </c>
      <c r="C104" s="253" t="s">
        <v>2791</v>
      </c>
      <c r="D104" s="244" t="s">
        <v>740</v>
      </c>
      <c r="E104" s="245">
        <v>25</v>
      </c>
      <c r="F104" s="246"/>
      <c r="G104" s="247">
        <f>ROUND(E104*F104,2)</f>
        <v>0</v>
      </c>
      <c r="H104" s="246"/>
      <c r="I104" s="247">
        <f>ROUND(E104*H104,2)</f>
        <v>0</v>
      </c>
      <c r="J104" s="246"/>
      <c r="K104" s="247">
        <f>ROUND(E104*J104,2)</f>
        <v>0</v>
      </c>
      <c r="L104" s="247">
        <v>12</v>
      </c>
      <c r="M104" s="247">
        <f>G104*(1+L104/100)</f>
        <v>0</v>
      </c>
      <c r="N104" s="245">
        <v>0</v>
      </c>
      <c r="O104" s="245">
        <f>ROUND(E104*N104,2)</f>
        <v>0</v>
      </c>
      <c r="P104" s="245">
        <v>0</v>
      </c>
      <c r="Q104" s="245">
        <f>ROUND(E104*P104,2)</f>
        <v>0</v>
      </c>
      <c r="R104" s="247"/>
      <c r="S104" s="247" t="s">
        <v>325</v>
      </c>
      <c r="T104" s="248" t="s">
        <v>293</v>
      </c>
      <c r="U104" s="220">
        <v>0</v>
      </c>
      <c r="V104" s="220">
        <f>ROUND(E104*U104,2)</f>
        <v>0</v>
      </c>
      <c r="W104" s="220"/>
      <c r="X104" s="220" t="s">
        <v>326</v>
      </c>
      <c r="Y104" s="220" t="s">
        <v>295</v>
      </c>
      <c r="Z104" s="210"/>
      <c r="AA104" s="210"/>
      <c r="AB104" s="210"/>
      <c r="AC104" s="210"/>
      <c r="AD104" s="210"/>
      <c r="AE104" s="210"/>
      <c r="AF104" s="210"/>
      <c r="AG104" s="210" t="s">
        <v>327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5">
      <c r="A105" s="242">
        <v>94</v>
      </c>
      <c r="B105" s="243" t="s">
        <v>2857</v>
      </c>
      <c r="C105" s="253" t="s">
        <v>2858</v>
      </c>
      <c r="D105" s="244" t="s">
        <v>740</v>
      </c>
      <c r="E105" s="245">
        <v>20</v>
      </c>
      <c r="F105" s="246"/>
      <c r="G105" s="247">
        <f>ROUND(E105*F105,2)</f>
        <v>0</v>
      </c>
      <c r="H105" s="246"/>
      <c r="I105" s="247">
        <f>ROUND(E105*H105,2)</f>
        <v>0</v>
      </c>
      <c r="J105" s="246"/>
      <c r="K105" s="247">
        <f>ROUND(E105*J105,2)</f>
        <v>0</v>
      </c>
      <c r="L105" s="247">
        <v>12</v>
      </c>
      <c r="M105" s="247">
        <f>G105*(1+L105/100)</f>
        <v>0</v>
      </c>
      <c r="N105" s="245">
        <v>0</v>
      </c>
      <c r="O105" s="245">
        <f>ROUND(E105*N105,2)</f>
        <v>0</v>
      </c>
      <c r="P105" s="245">
        <v>0</v>
      </c>
      <c r="Q105" s="245">
        <f>ROUND(E105*P105,2)</f>
        <v>0</v>
      </c>
      <c r="R105" s="247"/>
      <c r="S105" s="247" t="s">
        <v>325</v>
      </c>
      <c r="T105" s="248" t="s">
        <v>293</v>
      </c>
      <c r="U105" s="220">
        <v>0</v>
      </c>
      <c r="V105" s="220">
        <f>ROUND(E105*U105,2)</f>
        <v>0</v>
      </c>
      <c r="W105" s="220"/>
      <c r="X105" s="220" t="s">
        <v>326</v>
      </c>
      <c r="Y105" s="220" t="s">
        <v>295</v>
      </c>
      <c r="Z105" s="210"/>
      <c r="AA105" s="210"/>
      <c r="AB105" s="210"/>
      <c r="AC105" s="210"/>
      <c r="AD105" s="210"/>
      <c r="AE105" s="210"/>
      <c r="AF105" s="210"/>
      <c r="AG105" s="210" t="s">
        <v>327</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42">
        <v>95</v>
      </c>
      <c r="B106" s="243" t="s">
        <v>2859</v>
      </c>
      <c r="C106" s="253" t="s">
        <v>2791</v>
      </c>
      <c r="D106" s="244" t="s">
        <v>740</v>
      </c>
      <c r="E106" s="245">
        <v>20</v>
      </c>
      <c r="F106" s="246"/>
      <c r="G106" s="247">
        <f>ROUND(E106*F106,2)</f>
        <v>0</v>
      </c>
      <c r="H106" s="246"/>
      <c r="I106" s="247">
        <f>ROUND(E106*H106,2)</f>
        <v>0</v>
      </c>
      <c r="J106" s="246"/>
      <c r="K106" s="247">
        <f>ROUND(E106*J106,2)</f>
        <v>0</v>
      </c>
      <c r="L106" s="247">
        <v>12</v>
      </c>
      <c r="M106" s="247">
        <f>G106*(1+L106/100)</f>
        <v>0</v>
      </c>
      <c r="N106" s="245">
        <v>0</v>
      </c>
      <c r="O106" s="245">
        <f>ROUND(E106*N106,2)</f>
        <v>0</v>
      </c>
      <c r="P106" s="245">
        <v>0</v>
      </c>
      <c r="Q106" s="245">
        <f>ROUND(E106*P106,2)</f>
        <v>0</v>
      </c>
      <c r="R106" s="247"/>
      <c r="S106" s="247" t="s">
        <v>325</v>
      </c>
      <c r="T106" s="248" t="s">
        <v>293</v>
      </c>
      <c r="U106" s="220">
        <v>0</v>
      </c>
      <c r="V106" s="220">
        <f>ROUND(E106*U106,2)</f>
        <v>0</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5">
      <c r="A107" s="242">
        <v>96</v>
      </c>
      <c r="B107" s="243" t="s">
        <v>2860</v>
      </c>
      <c r="C107" s="253" t="s">
        <v>2861</v>
      </c>
      <c r="D107" s="244" t="s">
        <v>740</v>
      </c>
      <c r="E107" s="245">
        <v>70</v>
      </c>
      <c r="F107" s="246"/>
      <c r="G107" s="247">
        <f>ROUND(E107*F107,2)</f>
        <v>0</v>
      </c>
      <c r="H107" s="246"/>
      <c r="I107" s="247">
        <f>ROUND(E107*H107,2)</f>
        <v>0</v>
      </c>
      <c r="J107" s="246"/>
      <c r="K107" s="247">
        <f>ROUND(E107*J107,2)</f>
        <v>0</v>
      </c>
      <c r="L107" s="247">
        <v>12</v>
      </c>
      <c r="M107" s="247">
        <f>G107*(1+L107/100)</f>
        <v>0</v>
      </c>
      <c r="N107" s="245">
        <v>0</v>
      </c>
      <c r="O107" s="245">
        <f>ROUND(E107*N107,2)</f>
        <v>0</v>
      </c>
      <c r="P107" s="245">
        <v>0</v>
      </c>
      <c r="Q107" s="245">
        <f>ROUND(E107*P107,2)</f>
        <v>0</v>
      </c>
      <c r="R107" s="247"/>
      <c r="S107" s="247" t="s">
        <v>325</v>
      </c>
      <c r="T107" s="248" t="s">
        <v>293</v>
      </c>
      <c r="U107" s="220">
        <v>0</v>
      </c>
      <c r="V107" s="220">
        <f>ROUND(E107*U107,2)</f>
        <v>0</v>
      </c>
      <c r="W107" s="220"/>
      <c r="X107" s="220" t="s">
        <v>326</v>
      </c>
      <c r="Y107" s="220" t="s">
        <v>295</v>
      </c>
      <c r="Z107" s="210"/>
      <c r="AA107" s="210"/>
      <c r="AB107" s="210"/>
      <c r="AC107" s="210"/>
      <c r="AD107" s="210"/>
      <c r="AE107" s="210"/>
      <c r="AF107" s="210"/>
      <c r="AG107" s="210" t="s">
        <v>327</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5">
      <c r="A108" s="242">
        <v>97</v>
      </c>
      <c r="B108" s="243" t="s">
        <v>2862</v>
      </c>
      <c r="C108" s="253" t="s">
        <v>2791</v>
      </c>
      <c r="D108" s="244" t="s">
        <v>740</v>
      </c>
      <c r="E108" s="245">
        <v>70</v>
      </c>
      <c r="F108" s="246"/>
      <c r="G108" s="247">
        <f>ROUND(E108*F108,2)</f>
        <v>0</v>
      </c>
      <c r="H108" s="246"/>
      <c r="I108" s="247">
        <f>ROUND(E108*H108,2)</f>
        <v>0</v>
      </c>
      <c r="J108" s="246"/>
      <c r="K108" s="247">
        <f>ROUND(E108*J108,2)</f>
        <v>0</v>
      </c>
      <c r="L108" s="247">
        <v>12</v>
      </c>
      <c r="M108" s="247">
        <f>G108*(1+L108/100)</f>
        <v>0</v>
      </c>
      <c r="N108" s="245">
        <v>0</v>
      </c>
      <c r="O108" s="245">
        <f>ROUND(E108*N108,2)</f>
        <v>0</v>
      </c>
      <c r="P108" s="245">
        <v>0</v>
      </c>
      <c r="Q108" s="245">
        <f>ROUND(E108*P108,2)</f>
        <v>0</v>
      </c>
      <c r="R108" s="247"/>
      <c r="S108" s="247" t="s">
        <v>325</v>
      </c>
      <c r="T108" s="248" t="s">
        <v>293</v>
      </c>
      <c r="U108" s="220">
        <v>0</v>
      </c>
      <c r="V108" s="220">
        <f>ROUND(E108*U108,2)</f>
        <v>0</v>
      </c>
      <c r="W108" s="220"/>
      <c r="X108" s="220" t="s">
        <v>326</v>
      </c>
      <c r="Y108" s="220" t="s">
        <v>295</v>
      </c>
      <c r="Z108" s="210"/>
      <c r="AA108" s="210"/>
      <c r="AB108" s="210"/>
      <c r="AC108" s="210"/>
      <c r="AD108" s="210"/>
      <c r="AE108" s="210"/>
      <c r="AF108" s="210"/>
      <c r="AG108" s="210" t="s">
        <v>327</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42">
        <v>98</v>
      </c>
      <c r="B109" s="243" t="s">
        <v>2863</v>
      </c>
      <c r="C109" s="253" t="s">
        <v>2864</v>
      </c>
      <c r="D109" s="244" t="s">
        <v>740</v>
      </c>
      <c r="E109" s="245">
        <v>13</v>
      </c>
      <c r="F109" s="246"/>
      <c r="G109" s="247">
        <f>ROUND(E109*F109,2)</f>
        <v>0</v>
      </c>
      <c r="H109" s="246"/>
      <c r="I109" s="247">
        <f>ROUND(E109*H109,2)</f>
        <v>0</v>
      </c>
      <c r="J109" s="246"/>
      <c r="K109" s="247">
        <f>ROUND(E109*J109,2)</f>
        <v>0</v>
      </c>
      <c r="L109" s="247">
        <v>12</v>
      </c>
      <c r="M109" s="247">
        <f>G109*(1+L109/100)</f>
        <v>0</v>
      </c>
      <c r="N109" s="245">
        <v>0</v>
      </c>
      <c r="O109" s="245">
        <f>ROUND(E109*N109,2)</f>
        <v>0</v>
      </c>
      <c r="P109" s="245">
        <v>0</v>
      </c>
      <c r="Q109" s="245">
        <f>ROUND(E109*P109,2)</f>
        <v>0</v>
      </c>
      <c r="R109" s="247"/>
      <c r="S109" s="247" t="s">
        <v>325</v>
      </c>
      <c r="T109" s="248" t="s">
        <v>293</v>
      </c>
      <c r="U109" s="220">
        <v>0</v>
      </c>
      <c r="V109" s="220">
        <f>ROUND(E109*U109,2)</f>
        <v>0</v>
      </c>
      <c r="W109" s="220"/>
      <c r="X109" s="220" t="s">
        <v>326</v>
      </c>
      <c r="Y109" s="220" t="s">
        <v>295</v>
      </c>
      <c r="Z109" s="210"/>
      <c r="AA109" s="210"/>
      <c r="AB109" s="210"/>
      <c r="AC109" s="210"/>
      <c r="AD109" s="210"/>
      <c r="AE109" s="210"/>
      <c r="AF109" s="210"/>
      <c r="AG109" s="210" t="s">
        <v>327</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5">
      <c r="A110" s="242">
        <v>99</v>
      </c>
      <c r="B110" s="243" t="s">
        <v>2865</v>
      </c>
      <c r="C110" s="253" t="s">
        <v>2866</v>
      </c>
      <c r="D110" s="244" t="s">
        <v>740</v>
      </c>
      <c r="E110" s="245">
        <v>14</v>
      </c>
      <c r="F110" s="246"/>
      <c r="G110" s="247">
        <f>ROUND(E110*F110,2)</f>
        <v>0</v>
      </c>
      <c r="H110" s="246"/>
      <c r="I110" s="247">
        <f>ROUND(E110*H110,2)</f>
        <v>0</v>
      </c>
      <c r="J110" s="246"/>
      <c r="K110" s="247">
        <f>ROUND(E110*J110,2)</f>
        <v>0</v>
      </c>
      <c r="L110" s="247">
        <v>12</v>
      </c>
      <c r="M110" s="247">
        <f>G110*(1+L110/100)</f>
        <v>0</v>
      </c>
      <c r="N110" s="245">
        <v>0</v>
      </c>
      <c r="O110" s="245">
        <f>ROUND(E110*N110,2)</f>
        <v>0</v>
      </c>
      <c r="P110" s="245">
        <v>0</v>
      </c>
      <c r="Q110" s="245">
        <f>ROUND(E110*P110,2)</f>
        <v>0</v>
      </c>
      <c r="R110" s="247"/>
      <c r="S110" s="247" t="s">
        <v>325</v>
      </c>
      <c r="T110" s="248" t="s">
        <v>293</v>
      </c>
      <c r="U110" s="220">
        <v>0</v>
      </c>
      <c r="V110" s="220">
        <f>ROUND(E110*U110,2)</f>
        <v>0</v>
      </c>
      <c r="W110" s="220"/>
      <c r="X110" s="220" t="s">
        <v>326</v>
      </c>
      <c r="Y110" s="220" t="s">
        <v>295</v>
      </c>
      <c r="Z110" s="210"/>
      <c r="AA110" s="210"/>
      <c r="AB110" s="210"/>
      <c r="AC110" s="210"/>
      <c r="AD110" s="210"/>
      <c r="AE110" s="210"/>
      <c r="AF110" s="210"/>
      <c r="AG110" s="210" t="s">
        <v>327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42">
        <v>100</v>
      </c>
      <c r="B111" s="243" t="s">
        <v>2867</v>
      </c>
      <c r="C111" s="253" t="s">
        <v>2794</v>
      </c>
      <c r="D111" s="244" t="s">
        <v>740</v>
      </c>
      <c r="E111" s="245">
        <v>13</v>
      </c>
      <c r="F111" s="246"/>
      <c r="G111" s="247">
        <f>ROUND(E111*F111,2)</f>
        <v>0</v>
      </c>
      <c r="H111" s="246"/>
      <c r="I111" s="247">
        <f>ROUND(E111*H111,2)</f>
        <v>0</v>
      </c>
      <c r="J111" s="246"/>
      <c r="K111" s="247">
        <f>ROUND(E111*J111,2)</f>
        <v>0</v>
      </c>
      <c r="L111" s="247">
        <v>12</v>
      </c>
      <c r="M111" s="247">
        <f>G111*(1+L111/100)</f>
        <v>0</v>
      </c>
      <c r="N111" s="245">
        <v>0</v>
      </c>
      <c r="O111" s="245">
        <f>ROUND(E111*N111,2)</f>
        <v>0</v>
      </c>
      <c r="P111" s="245">
        <v>0</v>
      </c>
      <c r="Q111" s="245">
        <f>ROUND(E111*P111,2)</f>
        <v>0</v>
      </c>
      <c r="R111" s="247"/>
      <c r="S111" s="247" t="s">
        <v>325</v>
      </c>
      <c r="T111" s="248" t="s">
        <v>293</v>
      </c>
      <c r="U111" s="220">
        <v>0</v>
      </c>
      <c r="V111" s="220">
        <f>ROUND(E111*U111,2)</f>
        <v>0</v>
      </c>
      <c r="W111" s="220"/>
      <c r="X111" s="220" t="s">
        <v>326</v>
      </c>
      <c r="Y111" s="220" t="s">
        <v>295</v>
      </c>
      <c r="Z111" s="210"/>
      <c r="AA111" s="210"/>
      <c r="AB111" s="210"/>
      <c r="AC111" s="210"/>
      <c r="AD111" s="210"/>
      <c r="AE111" s="210"/>
      <c r="AF111" s="210"/>
      <c r="AG111" s="210" t="s">
        <v>327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42">
        <v>101</v>
      </c>
      <c r="B112" s="243" t="s">
        <v>2868</v>
      </c>
      <c r="C112" s="253" t="s">
        <v>2869</v>
      </c>
      <c r="D112" s="244" t="s">
        <v>740</v>
      </c>
      <c r="E112" s="245">
        <v>25</v>
      </c>
      <c r="F112" s="246"/>
      <c r="G112" s="247">
        <f>ROUND(E112*F112,2)</f>
        <v>0</v>
      </c>
      <c r="H112" s="246"/>
      <c r="I112" s="247">
        <f>ROUND(E112*H112,2)</f>
        <v>0</v>
      </c>
      <c r="J112" s="246"/>
      <c r="K112" s="247">
        <f>ROUND(E112*J112,2)</f>
        <v>0</v>
      </c>
      <c r="L112" s="247">
        <v>12</v>
      </c>
      <c r="M112" s="247">
        <f>G112*(1+L112/100)</f>
        <v>0</v>
      </c>
      <c r="N112" s="245">
        <v>0</v>
      </c>
      <c r="O112" s="245">
        <f>ROUND(E112*N112,2)</f>
        <v>0</v>
      </c>
      <c r="P112" s="245">
        <v>0</v>
      </c>
      <c r="Q112" s="245">
        <f>ROUND(E112*P112,2)</f>
        <v>0</v>
      </c>
      <c r="R112" s="247"/>
      <c r="S112" s="247" t="s">
        <v>325</v>
      </c>
      <c r="T112" s="248" t="s">
        <v>293</v>
      </c>
      <c r="U112" s="220">
        <v>0</v>
      </c>
      <c r="V112" s="220">
        <f>ROUND(E112*U112,2)</f>
        <v>0</v>
      </c>
      <c r="W112" s="220"/>
      <c r="X112" s="220" t="s">
        <v>326</v>
      </c>
      <c r="Y112" s="220" t="s">
        <v>295</v>
      </c>
      <c r="Z112" s="210"/>
      <c r="AA112" s="210"/>
      <c r="AB112" s="210"/>
      <c r="AC112" s="210"/>
      <c r="AD112" s="210"/>
      <c r="AE112" s="210"/>
      <c r="AF112" s="210"/>
      <c r="AG112" s="210" t="s">
        <v>327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5">
      <c r="A113" s="242">
        <v>102</v>
      </c>
      <c r="B113" s="243" t="s">
        <v>2870</v>
      </c>
      <c r="C113" s="253" t="s">
        <v>2871</v>
      </c>
      <c r="D113" s="244" t="s">
        <v>740</v>
      </c>
      <c r="E113" s="245">
        <v>19</v>
      </c>
      <c r="F113" s="246"/>
      <c r="G113" s="247">
        <f>ROUND(E113*F113,2)</f>
        <v>0</v>
      </c>
      <c r="H113" s="246"/>
      <c r="I113" s="247">
        <f>ROUND(E113*H113,2)</f>
        <v>0</v>
      </c>
      <c r="J113" s="246"/>
      <c r="K113" s="247">
        <f>ROUND(E113*J113,2)</f>
        <v>0</v>
      </c>
      <c r="L113" s="247">
        <v>12</v>
      </c>
      <c r="M113" s="247">
        <f>G113*(1+L113/100)</f>
        <v>0</v>
      </c>
      <c r="N113" s="245">
        <v>0</v>
      </c>
      <c r="O113" s="245">
        <f>ROUND(E113*N113,2)</f>
        <v>0</v>
      </c>
      <c r="P113" s="245">
        <v>0</v>
      </c>
      <c r="Q113" s="245">
        <f>ROUND(E113*P113,2)</f>
        <v>0</v>
      </c>
      <c r="R113" s="247"/>
      <c r="S113" s="247" t="s">
        <v>325</v>
      </c>
      <c r="T113" s="248" t="s">
        <v>293</v>
      </c>
      <c r="U113" s="220">
        <v>0</v>
      </c>
      <c r="V113" s="220">
        <f>ROUND(E113*U113,2)</f>
        <v>0</v>
      </c>
      <c r="W113" s="220"/>
      <c r="X113" s="220" t="s">
        <v>326</v>
      </c>
      <c r="Y113" s="220" t="s">
        <v>295</v>
      </c>
      <c r="Z113" s="210"/>
      <c r="AA113" s="210"/>
      <c r="AB113" s="210"/>
      <c r="AC113" s="210"/>
      <c r="AD113" s="210"/>
      <c r="AE113" s="210"/>
      <c r="AF113" s="210"/>
      <c r="AG113" s="210" t="s">
        <v>327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42">
        <v>103</v>
      </c>
      <c r="B114" s="243" t="s">
        <v>2872</v>
      </c>
      <c r="C114" s="253" t="s">
        <v>2794</v>
      </c>
      <c r="D114" s="244" t="s">
        <v>740</v>
      </c>
      <c r="E114" s="245">
        <v>25</v>
      </c>
      <c r="F114" s="246"/>
      <c r="G114" s="247">
        <f>ROUND(E114*F114,2)</f>
        <v>0</v>
      </c>
      <c r="H114" s="246"/>
      <c r="I114" s="247">
        <f>ROUND(E114*H114,2)</f>
        <v>0</v>
      </c>
      <c r="J114" s="246"/>
      <c r="K114" s="247">
        <f>ROUND(E114*J114,2)</f>
        <v>0</v>
      </c>
      <c r="L114" s="247">
        <v>12</v>
      </c>
      <c r="M114" s="247">
        <f>G114*(1+L114/100)</f>
        <v>0</v>
      </c>
      <c r="N114" s="245">
        <v>0</v>
      </c>
      <c r="O114" s="245">
        <f>ROUND(E114*N114,2)</f>
        <v>0</v>
      </c>
      <c r="P114" s="245">
        <v>0</v>
      </c>
      <c r="Q114" s="245">
        <f>ROUND(E114*P114,2)</f>
        <v>0</v>
      </c>
      <c r="R114" s="247"/>
      <c r="S114" s="247" t="s">
        <v>325</v>
      </c>
      <c r="T114" s="248" t="s">
        <v>293</v>
      </c>
      <c r="U114" s="220">
        <v>0</v>
      </c>
      <c r="V114" s="220">
        <f>ROUND(E114*U114,2)</f>
        <v>0</v>
      </c>
      <c r="W114" s="220"/>
      <c r="X114" s="220" t="s">
        <v>326</v>
      </c>
      <c r="Y114" s="220" t="s">
        <v>295</v>
      </c>
      <c r="Z114" s="210"/>
      <c r="AA114" s="210"/>
      <c r="AB114" s="210"/>
      <c r="AC114" s="210"/>
      <c r="AD114" s="210"/>
      <c r="AE114" s="210"/>
      <c r="AF114" s="210"/>
      <c r="AG114" s="210" t="s">
        <v>327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42">
        <v>104</v>
      </c>
      <c r="B115" s="243" t="s">
        <v>2873</v>
      </c>
      <c r="C115" s="253" t="s">
        <v>2874</v>
      </c>
      <c r="D115" s="244" t="s">
        <v>740</v>
      </c>
      <c r="E115" s="245">
        <v>25</v>
      </c>
      <c r="F115" s="246"/>
      <c r="G115" s="247">
        <f>ROUND(E115*F115,2)</f>
        <v>0</v>
      </c>
      <c r="H115" s="246"/>
      <c r="I115" s="247">
        <f>ROUND(E115*H115,2)</f>
        <v>0</v>
      </c>
      <c r="J115" s="246"/>
      <c r="K115" s="247">
        <f>ROUND(E115*J115,2)</f>
        <v>0</v>
      </c>
      <c r="L115" s="247">
        <v>12</v>
      </c>
      <c r="M115" s="247">
        <f>G115*(1+L115/100)</f>
        <v>0</v>
      </c>
      <c r="N115" s="245">
        <v>0</v>
      </c>
      <c r="O115" s="245">
        <f>ROUND(E115*N115,2)</f>
        <v>0</v>
      </c>
      <c r="P115" s="245">
        <v>0</v>
      </c>
      <c r="Q115" s="245">
        <f>ROUND(E115*P115,2)</f>
        <v>0</v>
      </c>
      <c r="R115" s="247"/>
      <c r="S115" s="247" t="s">
        <v>325</v>
      </c>
      <c r="T115" s="248" t="s">
        <v>293</v>
      </c>
      <c r="U115" s="220">
        <v>0</v>
      </c>
      <c r="V115" s="220">
        <f>ROUND(E115*U115,2)</f>
        <v>0</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5">
      <c r="A116" s="242">
        <v>105</v>
      </c>
      <c r="B116" s="243" t="s">
        <v>2875</v>
      </c>
      <c r="C116" s="253" t="s">
        <v>2871</v>
      </c>
      <c r="D116" s="244" t="s">
        <v>740</v>
      </c>
      <c r="E116" s="245">
        <v>19</v>
      </c>
      <c r="F116" s="246"/>
      <c r="G116" s="247">
        <f>ROUND(E116*F116,2)</f>
        <v>0</v>
      </c>
      <c r="H116" s="246"/>
      <c r="I116" s="247">
        <f>ROUND(E116*H116,2)</f>
        <v>0</v>
      </c>
      <c r="J116" s="246"/>
      <c r="K116" s="247">
        <f>ROUND(E116*J116,2)</f>
        <v>0</v>
      </c>
      <c r="L116" s="247">
        <v>12</v>
      </c>
      <c r="M116" s="247">
        <f>G116*(1+L116/100)</f>
        <v>0</v>
      </c>
      <c r="N116" s="245">
        <v>0</v>
      </c>
      <c r="O116" s="245">
        <f>ROUND(E116*N116,2)</f>
        <v>0</v>
      </c>
      <c r="P116" s="245">
        <v>0</v>
      </c>
      <c r="Q116" s="245">
        <f>ROUND(E116*P116,2)</f>
        <v>0</v>
      </c>
      <c r="R116" s="247"/>
      <c r="S116" s="247" t="s">
        <v>325</v>
      </c>
      <c r="T116" s="248" t="s">
        <v>293</v>
      </c>
      <c r="U116" s="220">
        <v>0</v>
      </c>
      <c r="V116" s="220">
        <f>ROUND(E116*U116,2)</f>
        <v>0</v>
      </c>
      <c r="W116" s="220"/>
      <c r="X116" s="220" t="s">
        <v>326</v>
      </c>
      <c r="Y116" s="220" t="s">
        <v>295</v>
      </c>
      <c r="Z116" s="210"/>
      <c r="AA116" s="210"/>
      <c r="AB116" s="210"/>
      <c r="AC116" s="210"/>
      <c r="AD116" s="210"/>
      <c r="AE116" s="210"/>
      <c r="AF116" s="210"/>
      <c r="AG116" s="210" t="s">
        <v>327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5">
      <c r="A117" s="242">
        <v>106</v>
      </c>
      <c r="B117" s="243" t="s">
        <v>2876</v>
      </c>
      <c r="C117" s="253" t="s">
        <v>2794</v>
      </c>
      <c r="D117" s="244" t="s">
        <v>740</v>
      </c>
      <c r="E117" s="245">
        <v>25</v>
      </c>
      <c r="F117" s="246"/>
      <c r="G117" s="247">
        <f>ROUND(E117*F117,2)</f>
        <v>0</v>
      </c>
      <c r="H117" s="246"/>
      <c r="I117" s="247">
        <f>ROUND(E117*H117,2)</f>
        <v>0</v>
      </c>
      <c r="J117" s="246"/>
      <c r="K117" s="247">
        <f>ROUND(E117*J117,2)</f>
        <v>0</v>
      </c>
      <c r="L117" s="247">
        <v>12</v>
      </c>
      <c r="M117" s="247">
        <f>G117*(1+L117/100)</f>
        <v>0</v>
      </c>
      <c r="N117" s="245">
        <v>0</v>
      </c>
      <c r="O117" s="245">
        <f>ROUND(E117*N117,2)</f>
        <v>0</v>
      </c>
      <c r="P117" s="245">
        <v>0</v>
      </c>
      <c r="Q117" s="245">
        <f>ROUND(E117*P117,2)</f>
        <v>0</v>
      </c>
      <c r="R117" s="247"/>
      <c r="S117" s="247" t="s">
        <v>325</v>
      </c>
      <c r="T117" s="248" t="s">
        <v>293</v>
      </c>
      <c r="U117" s="220">
        <v>0</v>
      </c>
      <c r="V117" s="220">
        <f>ROUND(E117*U117,2)</f>
        <v>0</v>
      </c>
      <c r="W117" s="220"/>
      <c r="X117" s="220" t="s">
        <v>326</v>
      </c>
      <c r="Y117" s="220" t="s">
        <v>295</v>
      </c>
      <c r="Z117" s="210"/>
      <c r="AA117" s="210"/>
      <c r="AB117" s="210"/>
      <c r="AC117" s="210"/>
      <c r="AD117" s="210"/>
      <c r="AE117" s="210"/>
      <c r="AF117" s="210"/>
      <c r="AG117" s="210" t="s">
        <v>327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42">
        <v>107</v>
      </c>
      <c r="B118" s="243" t="s">
        <v>2877</v>
      </c>
      <c r="C118" s="253" t="s">
        <v>2878</v>
      </c>
      <c r="D118" s="244" t="s">
        <v>740</v>
      </c>
      <c r="E118" s="245">
        <v>30</v>
      </c>
      <c r="F118" s="246"/>
      <c r="G118" s="247">
        <f>ROUND(E118*F118,2)</f>
        <v>0</v>
      </c>
      <c r="H118" s="246"/>
      <c r="I118" s="247">
        <f>ROUND(E118*H118,2)</f>
        <v>0</v>
      </c>
      <c r="J118" s="246"/>
      <c r="K118" s="247">
        <f>ROUND(E118*J118,2)</f>
        <v>0</v>
      </c>
      <c r="L118" s="247">
        <v>12</v>
      </c>
      <c r="M118" s="247">
        <f>G118*(1+L118/100)</f>
        <v>0</v>
      </c>
      <c r="N118" s="245">
        <v>0</v>
      </c>
      <c r="O118" s="245">
        <f>ROUND(E118*N118,2)</f>
        <v>0</v>
      </c>
      <c r="P118" s="245">
        <v>0</v>
      </c>
      <c r="Q118" s="245">
        <f>ROUND(E118*P118,2)</f>
        <v>0</v>
      </c>
      <c r="R118" s="247"/>
      <c r="S118" s="247" t="s">
        <v>325</v>
      </c>
      <c r="T118" s="248" t="s">
        <v>293</v>
      </c>
      <c r="U118" s="220">
        <v>0</v>
      </c>
      <c r="V118" s="220">
        <f>ROUND(E118*U118,2)</f>
        <v>0</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5">
      <c r="A119" s="242">
        <v>108</v>
      </c>
      <c r="B119" s="243" t="s">
        <v>2879</v>
      </c>
      <c r="C119" s="253" t="s">
        <v>2794</v>
      </c>
      <c r="D119" s="244" t="s">
        <v>740</v>
      </c>
      <c r="E119" s="245">
        <v>19</v>
      </c>
      <c r="F119" s="246"/>
      <c r="G119" s="247">
        <f>ROUND(E119*F119,2)</f>
        <v>0</v>
      </c>
      <c r="H119" s="246"/>
      <c r="I119" s="247">
        <f>ROUND(E119*H119,2)</f>
        <v>0</v>
      </c>
      <c r="J119" s="246"/>
      <c r="K119" s="247">
        <f>ROUND(E119*J119,2)</f>
        <v>0</v>
      </c>
      <c r="L119" s="247">
        <v>12</v>
      </c>
      <c r="M119" s="247">
        <f>G119*(1+L119/100)</f>
        <v>0</v>
      </c>
      <c r="N119" s="245">
        <v>0</v>
      </c>
      <c r="O119" s="245">
        <f>ROUND(E119*N119,2)</f>
        <v>0</v>
      </c>
      <c r="P119" s="245">
        <v>0</v>
      </c>
      <c r="Q119" s="245">
        <f>ROUND(E119*P119,2)</f>
        <v>0</v>
      </c>
      <c r="R119" s="247"/>
      <c r="S119" s="247" t="s">
        <v>325</v>
      </c>
      <c r="T119" s="248" t="s">
        <v>293</v>
      </c>
      <c r="U119" s="220">
        <v>0</v>
      </c>
      <c r="V119" s="220">
        <f>ROUND(E119*U119,2)</f>
        <v>0</v>
      </c>
      <c r="W119" s="220"/>
      <c r="X119" s="220" t="s">
        <v>326</v>
      </c>
      <c r="Y119" s="220" t="s">
        <v>295</v>
      </c>
      <c r="Z119" s="210"/>
      <c r="AA119" s="210"/>
      <c r="AB119" s="210"/>
      <c r="AC119" s="210"/>
      <c r="AD119" s="210"/>
      <c r="AE119" s="210"/>
      <c r="AF119" s="210"/>
      <c r="AG119" s="210" t="s">
        <v>327</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42">
        <v>109</v>
      </c>
      <c r="B120" s="243" t="s">
        <v>2880</v>
      </c>
      <c r="C120" s="253" t="s">
        <v>2791</v>
      </c>
      <c r="D120" s="244" t="s">
        <v>740</v>
      </c>
      <c r="E120" s="245">
        <v>11</v>
      </c>
      <c r="F120" s="246"/>
      <c r="G120" s="247">
        <f>ROUND(E120*F120,2)</f>
        <v>0</v>
      </c>
      <c r="H120" s="246"/>
      <c r="I120" s="247">
        <f>ROUND(E120*H120,2)</f>
        <v>0</v>
      </c>
      <c r="J120" s="246"/>
      <c r="K120" s="247">
        <f>ROUND(E120*J120,2)</f>
        <v>0</v>
      </c>
      <c r="L120" s="247">
        <v>12</v>
      </c>
      <c r="M120" s="247">
        <f>G120*(1+L120/100)</f>
        <v>0</v>
      </c>
      <c r="N120" s="245">
        <v>0</v>
      </c>
      <c r="O120" s="245">
        <f>ROUND(E120*N120,2)</f>
        <v>0</v>
      </c>
      <c r="P120" s="245">
        <v>0</v>
      </c>
      <c r="Q120" s="245">
        <f>ROUND(E120*P120,2)</f>
        <v>0</v>
      </c>
      <c r="R120" s="247"/>
      <c r="S120" s="247" t="s">
        <v>325</v>
      </c>
      <c r="T120" s="248" t="s">
        <v>293</v>
      </c>
      <c r="U120" s="220">
        <v>0</v>
      </c>
      <c r="V120" s="220">
        <f>ROUND(E120*U120,2)</f>
        <v>0</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5">
      <c r="A121" s="242">
        <v>110</v>
      </c>
      <c r="B121" s="243" t="s">
        <v>2881</v>
      </c>
      <c r="C121" s="253" t="s">
        <v>2882</v>
      </c>
      <c r="D121" s="244" t="s">
        <v>740</v>
      </c>
      <c r="E121" s="245">
        <v>90</v>
      </c>
      <c r="F121" s="246"/>
      <c r="G121" s="247">
        <f>ROUND(E121*F121,2)</f>
        <v>0</v>
      </c>
      <c r="H121" s="246"/>
      <c r="I121" s="247">
        <f>ROUND(E121*H121,2)</f>
        <v>0</v>
      </c>
      <c r="J121" s="246"/>
      <c r="K121" s="247">
        <f>ROUND(E121*J121,2)</f>
        <v>0</v>
      </c>
      <c r="L121" s="247">
        <v>12</v>
      </c>
      <c r="M121" s="247">
        <f>G121*(1+L121/100)</f>
        <v>0</v>
      </c>
      <c r="N121" s="245">
        <v>0</v>
      </c>
      <c r="O121" s="245">
        <f>ROUND(E121*N121,2)</f>
        <v>0</v>
      </c>
      <c r="P121" s="245">
        <v>0</v>
      </c>
      <c r="Q121" s="245">
        <f>ROUND(E121*P121,2)</f>
        <v>0</v>
      </c>
      <c r="R121" s="247"/>
      <c r="S121" s="247" t="s">
        <v>325</v>
      </c>
      <c r="T121" s="248" t="s">
        <v>293</v>
      </c>
      <c r="U121" s="220">
        <v>0</v>
      </c>
      <c r="V121" s="220">
        <f>ROUND(E121*U121,2)</f>
        <v>0</v>
      </c>
      <c r="W121" s="220"/>
      <c r="X121" s="220" t="s">
        <v>326</v>
      </c>
      <c r="Y121" s="220" t="s">
        <v>295</v>
      </c>
      <c r="Z121" s="210"/>
      <c r="AA121" s="210"/>
      <c r="AB121" s="210"/>
      <c r="AC121" s="210"/>
      <c r="AD121" s="210"/>
      <c r="AE121" s="210"/>
      <c r="AF121" s="210"/>
      <c r="AG121" s="210" t="s">
        <v>327</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5">
      <c r="A122" s="242">
        <v>111</v>
      </c>
      <c r="B122" s="243" t="s">
        <v>2883</v>
      </c>
      <c r="C122" s="253" t="s">
        <v>2794</v>
      </c>
      <c r="D122" s="244" t="s">
        <v>740</v>
      </c>
      <c r="E122" s="245">
        <v>45</v>
      </c>
      <c r="F122" s="246"/>
      <c r="G122" s="247">
        <f>ROUND(E122*F122,2)</f>
        <v>0</v>
      </c>
      <c r="H122" s="246"/>
      <c r="I122" s="247">
        <f>ROUND(E122*H122,2)</f>
        <v>0</v>
      </c>
      <c r="J122" s="246"/>
      <c r="K122" s="247">
        <f>ROUND(E122*J122,2)</f>
        <v>0</v>
      </c>
      <c r="L122" s="247">
        <v>12</v>
      </c>
      <c r="M122" s="247">
        <f>G122*(1+L122/100)</f>
        <v>0</v>
      </c>
      <c r="N122" s="245">
        <v>0</v>
      </c>
      <c r="O122" s="245">
        <f>ROUND(E122*N122,2)</f>
        <v>0</v>
      </c>
      <c r="P122" s="245">
        <v>0</v>
      </c>
      <c r="Q122" s="245">
        <f>ROUND(E122*P122,2)</f>
        <v>0</v>
      </c>
      <c r="R122" s="247"/>
      <c r="S122" s="247" t="s">
        <v>325</v>
      </c>
      <c r="T122" s="248" t="s">
        <v>293</v>
      </c>
      <c r="U122" s="220">
        <v>0</v>
      </c>
      <c r="V122" s="220">
        <f>ROUND(E122*U122,2)</f>
        <v>0</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5">
      <c r="A123" s="242">
        <v>112</v>
      </c>
      <c r="B123" s="243" t="s">
        <v>2884</v>
      </c>
      <c r="C123" s="253" t="s">
        <v>2791</v>
      </c>
      <c r="D123" s="244" t="s">
        <v>740</v>
      </c>
      <c r="E123" s="245">
        <v>45</v>
      </c>
      <c r="F123" s="246"/>
      <c r="G123" s="247">
        <f>ROUND(E123*F123,2)</f>
        <v>0</v>
      </c>
      <c r="H123" s="246"/>
      <c r="I123" s="247">
        <f>ROUND(E123*H123,2)</f>
        <v>0</v>
      </c>
      <c r="J123" s="246"/>
      <c r="K123" s="247">
        <f>ROUND(E123*J123,2)</f>
        <v>0</v>
      </c>
      <c r="L123" s="247">
        <v>12</v>
      </c>
      <c r="M123" s="247">
        <f>G123*(1+L123/100)</f>
        <v>0</v>
      </c>
      <c r="N123" s="245">
        <v>0</v>
      </c>
      <c r="O123" s="245">
        <f>ROUND(E123*N123,2)</f>
        <v>0</v>
      </c>
      <c r="P123" s="245">
        <v>0</v>
      </c>
      <c r="Q123" s="245">
        <f>ROUND(E123*P123,2)</f>
        <v>0</v>
      </c>
      <c r="R123" s="247"/>
      <c r="S123" s="247" t="s">
        <v>325</v>
      </c>
      <c r="T123" s="248" t="s">
        <v>293</v>
      </c>
      <c r="U123" s="220">
        <v>0</v>
      </c>
      <c r="V123" s="220">
        <f>ROUND(E123*U123,2)</f>
        <v>0</v>
      </c>
      <c r="W123" s="220"/>
      <c r="X123" s="220" t="s">
        <v>326</v>
      </c>
      <c r="Y123" s="220" t="s">
        <v>295</v>
      </c>
      <c r="Z123" s="210"/>
      <c r="AA123" s="210"/>
      <c r="AB123" s="210"/>
      <c r="AC123" s="210"/>
      <c r="AD123" s="210"/>
      <c r="AE123" s="210"/>
      <c r="AF123" s="210"/>
      <c r="AG123" s="210" t="s">
        <v>327</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5">
      <c r="A124" s="242">
        <v>113</v>
      </c>
      <c r="B124" s="243" t="s">
        <v>2885</v>
      </c>
      <c r="C124" s="253" t="s">
        <v>2886</v>
      </c>
      <c r="D124" s="244" t="s">
        <v>740</v>
      </c>
      <c r="E124" s="245">
        <v>270</v>
      </c>
      <c r="F124" s="246"/>
      <c r="G124" s="247">
        <f>ROUND(E124*F124,2)</f>
        <v>0</v>
      </c>
      <c r="H124" s="246"/>
      <c r="I124" s="247">
        <f>ROUND(E124*H124,2)</f>
        <v>0</v>
      </c>
      <c r="J124" s="246"/>
      <c r="K124" s="247">
        <f>ROUND(E124*J124,2)</f>
        <v>0</v>
      </c>
      <c r="L124" s="247">
        <v>12</v>
      </c>
      <c r="M124" s="247">
        <f>G124*(1+L124/100)</f>
        <v>0</v>
      </c>
      <c r="N124" s="245">
        <v>0</v>
      </c>
      <c r="O124" s="245">
        <f>ROUND(E124*N124,2)</f>
        <v>0</v>
      </c>
      <c r="P124" s="245">
        <v>0</v>
      </c>
      <c r="Q124" s="245">
        <f>ROUND(E124*P124,2)</f>
        <v>0</v>
      </c>
      <c r="R124" s="247"/>
      <c r="S124" s="247" t="s">
        <v>325</v>
      </c>
      <c r="T124" s="248" t="s">
        <v>293</v>
      </c>
      <c r="U124" s="220">
        <v>0</v>
      </c>
      <c r="V124" s="220">
        <f>ROUND(E124*U124,2)</f>
        <v>0</v>
      </c>
      <c r="W124" s="220"/>
      <c r="X124" s="220" t="s">
        <v>326</v>
      </c>
      <c r="Y124" s="220" t="s">
        <v>295</v>
      </c>
      <c r="Z124" s="210"/>
      <c r="AA124" s="210"/>
      <c r="AB124" s="210"/>
      <c r="AC124" s="210"/>
      <c r="AD124" s="210"/>
      <c r="AE124" s="210"/>
      <c r="AF124" s="210"/>
      <c r="AG124" s="210" t="s">
        <v>327</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5">
      <c r="A125" s="242">
        <v>114</v>
      </c>
      <c r="B125" s="243" t="s">
        <v>2887</v>
      </c>
      <c r="C125" s="253" t="s">
        <v>2888</v>
      </c>
      <c r="D125" s="244" t="s">
        <v>740</v>
      </c>
      <c r="E125" s="245">
        <v>15</v>
      </c>
      <c r="F125" s="246"/>
      <c r="G125" s="247">
        <f>ROUND(E125*F125,2)</f>
        <v>0</v>
      </c>
      <c r="H125" s="246"/>
      <c r="I125" s="247">
        <f>ROUND(E125*H125,2)</f>
        <v>0</v>
      </c>
      <c r="J125" s="246"/>
      <c r="K125" s="247">
        <f>ROUND(E125*J125,2)</f>
        <v>0</v>
      </c>
      <c r="L125" s="247">
        <v>12</v>
      </c>
      <c r="M125" s="247">
        <f>G125*(1+L125/100)</f>
        <v>0</v>
      </c>
      <c r="N125" s="245">
        <v>0</v>
      </c>
      <c r="O125" s="245">
        <f>ROUND(E125*N125,2)</f>
        <v>0</v>
      </c>
      <c r="P125" s="245">
        <v>0</v>
      </c>
      <c r="Q125" s="245">
        <f>ROUND(E125*P125,2)</f>
        <v>0</v>
      </c>
      <c r="R125" s="247"/>
      <c r="S125" s="247" t="s">
        <v>325</v>
      </c>
      <c r="T125" s="248" t="s">
        <v>293</v>
      </c>
      <c r="U125" s="220">
        <v>0</v>
      </c>
      <c r="V125" s="220">
        <f>ROUND(E125*U125,2)</f>
        <v>0</v>
      </c>
      <c r="W125" s="220"/>
      <c r="X125" s="220" t="s">
        <v>326</v>
      </c>
      <c r="Y125" s="220" t="s">
        <v>295</v>
      </c>
      <c r="Z125" s="210"/>
      <c r="AA125" s="210"/>
      <c r="AB125" s="210"/>
      <c r="AC125" s="210"/>
      <c r="AD125" s="210"/>
      <c r="AE125" s="210"/>
      <c r="AF125" s="210"/>
      <c r="AG125" s="210" t="s">
        <v>327</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5">
      <c r="A126" s="242">
        <v>115</v>
      </c>
      <c r="B126" s="243" t="s">
        <v>2889</v>
      </c>
      <c r="C126" s="253" t="s">
        <v>2794</v>
      </c>
      <c r="D126" s="244" t="s">
        <v>740</v>
      </c>
      <c r="E126" s="245">
        <v>135</v>
      </c>
      <c r="F126" s="246"/>
      <c r="G126" s="247">
        <f>ROUND(E126*F126,2)</f>
        <v>0</v>
      </c>
      <c r="H126" s="246"/>
      <c r="I126" s="247">
        <f>ROUND(E126*H126,2)</f>
        <v>0</v>
      </c>
      <c r="J126" s="246"/>
      <c r="K126" s="247">
        <f>ROUND(E126*J126,2)</f>
        <v>0</v>
      </c>
      <c r="L126" s="247">
        <v>12</v>
      </c>
      <c r="M126" s="247">
        <f>G126*(1+L126/100)</f>
        <v>0</v>
      </c>
      <c r="N126" s="245">
        <v>0</v>
      </c>
      <c r="O126" s="245">
        <f>ROUND(E126*N126,2)</f>
        <v>0</v>
      </c>
      <c r="P126" s="245">
        <v>0</v>
      </c>
      <c r="Q126" s="245">
        <f>ROUND(E126*P126,2)</f>
        <v>0</v>
      </c>
      <c r="R126" s="247"/>
      <c r="S126" s="247" t="s">
        <v>325</v>
      </c>
      <c r="T126" s="248" t="s">
        <v>293</v>
      </c>
      <c r="U126" s="220">
        <v>0</v>
      </c>
      <c r="V126" s="220">
        <f>ROUND(E126*U126,2)</f>
        <v>0</v>
      </c>
      <c r="W126" s="220"/>
      <c r="X126" s="220" t="s">
        <v>326</v>
      </c>
      <c r="Y126" s="220" t="s">
        <v>295</v>
      </c>
      <c r="Z126" s="210"/>
      <c r="AA126" s="210"/>
      <c r="AB126" s="210"/>
      <c r="AC126" s="210"/>
      <c r="AD126" s="210"/>
      <c r="AE126" s="210"/>
      <c r="AF126" s="210"/>
      <c r="AG126" s="210" t="s">
        <v>327</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5">
      <c r="A127" s="242">
        <v>116</v>
      </c>
      <c r="B127" s="243" t="s">
        <v>2890</v>
      </c>
      <c r="C127" s="253" t="s">
        <v>2791</v>
      </c>
      <c r="D127" s="244" t="s">
        <v>740</v>
      </c>
      <c r="E127" s="245">
        <v>135</v>
      </c>
      <c r="F127" s="246"/>
      <c r="G127" s="247">
        <f>ROUND(E127*F127,2)</f>
        <v>0</v>
      </c>
      <c r="H127" s="246"/>
      <c r="I127" s="247">
        <f>ROUND(E127*H127,2)</f>
        <v>0</v>
      </c>
      <c r="J127" s="246"/>
      <c r="K127" s="247">
        <f>ROUND(E127*J127,2)</f>
        <v>0</v>
      </c>
      <c r="L127" s="247">
        <v>12</v>
      </c>
      <c r="M127" s="247">
        <f>G127*(1+L127/100)</f>
        <v>0</v>
      </c>
      <c r="N127" s="245">
        <v>0</v>
      </c>
      <c r="O127" s="245">
        <f>ROUND(E127*N127,2)</f>
        <v>0</v>
      </c>
      <c r="P127" s="245">
        <v>0</v>
      </c>
      <c r="Q127" s="245">
        <f>ROUND(E127*P127,2)</f>
        <v>0</v>
      </c>
      <c r="R127" s="247"/>
      <c r="S127" s="247" t="s">
        <v>325</v>
      </c>
      <c r="T127" s="248" t="s">
        <v>293</v>
      </c>
      <c r="U127" s="220">
        <v>0</v>
      </c>
      <c r="V127" s="220">
        <f>ROUND(E127*U127,2)</f>
        <v>0</v>
      </c>
      <c r="W127" s="220"/>
      <c r="X127" s="220" t="s">
        <v>326</v>
      </c>
      <c r="Y127" s="220" t="s">
        <v>295</v>
      </c>
      <c r="Z127" s="210"/>
      <c r="AA127" s="210"/>
      <c r="AB127" s="210"/>
      <c r="AC127" s="210"/>
      <c r="AD127" s="210"/>
      <c r="AE127" s="210"/>
      <c r="AF127" s="210"/>
      <c r="AG127" s="210" t="s">
        <v>327</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5">
      <c r="A128" s="242">
        <v>117</v>
      </c>
      <c r="B128" s="243" t="s">
        <v>2891</v>
      </c>
      <c r="C128" s="253" t="s">
        <v>2892</v>
      </c>
      <c r="D128" s="244" t="s">
        <v>740</v>
      </c>
      <c r="E128" s="245">
        <v>38</v>
      </c>
      <c r="F128" s="246"/>
      <c r="G128" s="247">
        <f>ROUND(E128*F128,2)</f>
        <v>0</v>
      </c>
      <c r="H128" s="246"/>
      <c r="I128" s="247">
        <f>ROUND(E128*H128,2)</f>
        <v>0</v>
      </c>
      <c r="J128" s="246"/>
      <c r="K128" s="247">
        <f>ROUND(E128*J128,2)</f>
        <v>0</v>
      </c>
      <c r="L128" s="247">
        <v>12</v>
      </c>
      <c r="M128" s="247">
        <f>G128*(1+L128/100)</f>
        <v>0</v>
      </c>
      <c r="N128" s="245">
        <v>0</v>
      </c>
      <c r="O128" s="245">
        <f>ROUND(E128*N128,2)</f>
        <v>0</v>
      </c>
      <c r="P128" s="245">
        <v>0</v>
      </c>
      <c r="Q128" s="245">
        <f>ROUND(E128*P128,2)</f>
        <v>0</v>
      </c>
      <c r="R128" s="247"/>
      <c r="S128" s="247" t="s">
        <v>325</v>
      </c>
      <c r="T128" s="248" t="s">
        <v>293</v>
      </c>
      <c r="U128" s="220">
        <v>0</v>
      </c>
      <c r="V128" s="220">
        <f>ROUND(E128*U128,2)</f>
        <v>0</v>
      </c>
      <c r="W128" s="220"/>
      <c r="X128" s="220" t="s">
        <v>326</v>
      </c>
      <c r="Y128" s="220" t="s">
        <v>295</v>
      </c>
      <c r="Z128" s="210"/>
      <c r="AA128" s="210"/>
      <c r="AB128" s="210"/>
      <c r="AC128" s="210"/>
      <c r="AD128" s="210"/>
      <c r="AE128" s="210"/>
      <c r="AF128" s="210"/>
      <c r="AG128" s="210" t="s">
        <v>327</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5">
      <c r="A129" s="242">
        <v>118</v>
      </c>
      <c r="B129" s="243" t="s">
        <v>2893</v>
      </c>
      <c r="C129" s="253" t="s">
        <v>2894</v>
      </c>
      <c r="D129" s="244" t="s">
        <v>740</v>
      </c>
      <c r="E129" s="245">
        <v>38</v>
      </c>
      <c r="F129" s="246"/>
      <c r="G129" s="247">
        <f>ROUND(E129*F129,2)</f>
        <v>0</v>
      </c>
      <c r="H129" s="246"/>
      <c r="I129" s="247">
        <f>ROUND(E129*H129,2)</f>
        <v>0</v>
      </c>
      <c r="J129" s="246"/>
      <c r="K129" s="247">
        <f>ROUND(E129*J129,2)</f>
        <v>0</v>
      </c>
      <c r="L129" s="247">
        <v>12</v>
      </c>
      <c r="M129" s="247">
        <f>G129*(1+L129/100)</f>
        <v>0</v>
      </c>
      <c r="N129" s="245">
        <v>0</v>
      </c>
      <c r="O129" s="245">
        <f>ROUND(E129*N129,2)</f>
        <v>0</v>
      </c>
      <c r="P129" s="245">
        <v>0</v>
      </c>
      <c r="Q129" s="245">
        <f>ROUND(E129*P129,2)</f>
        <v>0</v>
      </c>
      <c r="R129" s="247"/>
      <c r="S129" s="247" t="s">
        <v>325</v>
      </c>
      <c r="T129" s="248" t="s">
        <v>293</v>
      </c>
      <c r="U129" s="220">
        <v>0</v>
      </c>
      <c r="V129" s="220">
        <f>ROUND(E129*U129,2)</f>
        <v>0</v>
      </c>
      <c r="W129" s="220"/>
      <c r="X129" s="220" t="s">
        <v>326</v>
      </c>
      <c r="Y129" s="220" t="s">
        <v>295</v>
      </c>
      <c r="Z129" s="210"/>
      <c r="AA129" s="210"/>
      <c r="AB129" s="210"/>
      <c r="AC129" s="210"/>
      <c r="AD129" s="210"/>
      <c r="AE129" s="210"/>
      <c r="AF129" s="210"/>
      <c r="AG129" s="210" t="s">
        <v>327</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5">
      <c r="A130" s="242">
        <v>119</v>
      </c>
      <c r="B130" s="243" t="s">
        <v>2895</v>
      </c>
      <c r="C130" s="253" t="s">
        <v>2896</v>
      </c>
      <c r="D130" s="244" t="s">
        <v>740</v>
      </c>
      <c r="E130" s="245">
        <v>38</v>
      </c>
      <c r="F130" s="246"/>
      <c r="G130" s="247">
        <f>ROUND(E130*F130,2)</f>
        <v>0</v>
      </c>
      <c r="H130" s="246"/>
      <c r="I130" s="247">
        <f>ROUND(E130*H130,2)</f>
        <v>0</v>
      </c>
      <c r="J130" s="246"/>
      <c r="K130" s="247">
        <f>ROUND(E130*J130,2)</f>
        <v>0</v>
      </c>
      <c r="L130" s="247">
        <v>12</v>
      </c>
      <c r="M130" s="247">
        <f>G130*(1+L130/100)</f>
        <v>0</v>
      </c>
      <c r="N130" s="245">
        <v>0</v>
      </c>
      <c r="O130" s="245">
        <f>ROUND(E130*N130,2)</f>
        <v>0</v>
      </c>
      <c r="P130" s="245">
        <v>0</v>
      </c>
      <c r="Q130" s="245">
        <f>ROUND(E130*P130,2)</f>
        <v>0</v>
      </c>
      <c r="R130" s="247"/>
      <c r="S130" s="247" t="s">
        <v>325</v>
      </c>
      <c r="T130" s="248" t="s">
        <v>293</v>
      </c>
      <c r="U130" s="220">
        <v>0</v>
      </c>
      <c r="V130" s="220">
        <f>ROUND(E130*U130,2)</f>
        <v>0</v>
      </c>
      <c r="W130" s="220"/>
      <c r="X130" s="220" t="s">
        <v>326</v>
      </c>
      <c r="Y130" s="220" t="s">
        <v>295</v>
      </c>
      <c r="Z130" s="210"/>
      <c r="AA130" s="210"/>
      <c r="AB130" s="210"/>
      <c r="AC130" s="210"/>
      <c r="AD130" s="210"/>
      <c r="AE130" s="210"/>
      <c r="AF130" s="210"/>
      <c r="AG130" s="210" t="s">
        <v>327</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5">
      <c r="A131" s="242">
        <v>120</v>
      </c>
      <c r="B131" s="243" t="s">
        <v>2897</v>
      </c>
      <c r="C131" s="253" t="s">
        <v>2898</v>
      </c>
      <c r="D131" s="244" t="s">
        <v>740</v>
      </c>
      <c r="E131" s="245">
        <v>8</v>
      </c>
      <c r="F131" s="246"/>
      <c r="G131" s="247">
        <f>ROUND(E131*F131,2)</f>
        <v>0</v>
      </c>
      <c r="H131" s="246"/>
      <c r="I131" s="247">
        <f>ROUND(E131*H131,2)</f>
        <v>0</v>
      </c>
      <c r="J131" s="246"/>
      <c r="K131" s="247">
        <f>ROUND(E131*J131,2)</f>
        <v>0</v>
      </c>
      <c r="L131" s="247">
        <v>12</v>
      </c>
      <c r="M131" s="247">
        <f>G131*(1+L131/100)</f>
        <v>0</v>
      </c>
      <c r="N131" s="245">
        <v>0</v>
      </c>
      <c r="O131" s="245">
        <f>ROUND(E131*N131,2)</f>
        <v>0</v>
      </c>
      <c r="P131" s="245">
        <v>0</v>
      </c>
      <c r="Q131" s="245">
        <f>ROUND(E131*P131,2)</f>
        <v>0</v>
      </c>
      <c r="R131" s="247"/>
      <c r="S131" s="247" t="s">
        <v>325</v>
      </c>
      <c r="T131" s="248" t="s">
        <v>293</v>
      </c>
      <c r="U131" s="220">
        <v>0</v>
      </c>
      <c r="V131" s="220">
        <f>ROUND(E131*U131,2)</f>
        <v>0</v>
      </c>
      <c r="W131" s="220"/>
      <c r="X131" s="220" t="s">
        <v>326</v>
      </c>
      <c r="Y131" s="220" t="s">
        <v>295</v>
      </c>
      <c r="Z131" s="210"/>
      <c r="AA131" s="210"/>
      <c r="AB131" s="210"/>
      <c r="AC131" s="210"/>
      <c r="AD131" s="210"/>
      <c r="AE131" s="210"/>
      <c r="AF131" s="210"/>
      <c r="AG131" s="210" t="s">
        <v>327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5">
      <c r="A132" s="242">
        <v>121</v>
      </c>
      <c r="B132" s="243" t="s">
        <v>2899</v>
      </c>
      <c r="C132" s="253" t="s">
        <v>2894</v>
      </c>
      <c r="D132" s="244" t="s">
        <v>740</v>
      </c>
      <c r="E132" s="245">
        <v>3</v>
      </c>
      <c r="F132" s="246"/>
      <c r="G132" s="247">
        <f>ROUND(E132*F132,2)</f>
        <v>0</v>
      </c>
      <c r="H132" s="246"/>
      <c r="I132" s="247">
        <f>ROUND(E132*H132,2)</f>
        <v>0</v>
      </c>
      <c r="J132" s="246"/>
      <c r="K132" s="247">
        <f>ROUND(E132*J132,2)</f>
        <v>0</v>
      </c>
      <c r="L132" s="247">
        <v>12</v>
      </c>
      <c r="M132" s="247">
        <f>G132*(1+L132/100)</f>
        <v>0</v>
      </c>
      <c r="N132" s="245">
        <v>0</v>
      </c>
      <c r="O132" s="245">
        <f>ROUND(E132*N132,2)</f>
        <v>0</v>
      </c>
      <c r="P132" s="245">
        <v>0</v>
      </c>
      <c r="Q132" s="245">
        <f>ROUND(E132*P132,2)</f>
        <v>0</v>
      </c>
      <c r="R132" s="247"/>
      <c r="S132" s="247" t="s">
        <v>325</v>
      </c>
      <c r="T132" s="248" t="s">
        <v>293</v>
      </c>
      <c r="U132" s="220">
        <v>0</v>
      </c>
      <c r="V132" s="220">
        <f>ROUND(E132*U132,2)</f>
        <v>0</v>
      </c>
      <c r="W132" s="220"/>
      <c r="X132" s="220" t="s">
        <v>326</v>
      </c>
      <c r="Y132" s="220" t="s">
        <v>295</v>
      </c>
      <c r="Z132" s="210"/>
      <c r="AA132" s="210"/>
      <c r="AB132" s="210"/>
      <c r="AC132" s="210"/>
      <c r="AD132" s="210"/>
      <c r="AE132" s="210"/>
      <c r="AF132" s="210"/>
      <c r="AG132" s="210" t="s">
        <v>327</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5">
      <c r="A133" s="242">
        <v>122</v>
      </c>
      <c r="B133" s="243" t="s">
        <v>2900</v>
      </c>
      <c r="C133" s="253" t="s">
        <v>2896</v>
      </c>
      <c r="D133" s="244" t="s">
        <v>740</v>
      </c>
      <c r="E133" s="245">
        <v>3</v>
      </c>
      <c r="F133" s="246"/>
      <c r="G133" s="247">
        <f>ROUND(E133*F133,2)</f>
        <v>0</v>
      </c>
      <c r="H133" s="246"/>
      <c r="I133" s="247">
        <f>ROUND(E133*H133,2)</f>
        <v>0</v>
      </c>
      <c r="J133" s="246"/>
      <c r="K133" s="247">
        <f>ROUND(E133*J133,2)</f>
        <v>0</v>
      </c>
      <c r="L133" s="247">
        <v>12</v>
      </c>
      <c r="M133" s="247">
        <f>G133*(1+L133/100)</f>
        <v>0</v>
      </c>
      <c r="N133" s="245">
        <v>0</v>
      </c>
      <c r="O133" s="245">
        <f>ROUND(E133*N133,2)</f>
        <v>0</v>
      </c>
      <c r="P133" s="245">
        <v>0</v>
      </c>
      <c r="Q133" s="245">
        <f>ROUND(E133*P133,2)</f>
        <v>0</v>
      </c>
      <c r="R133" s="247"/>
      <c r="S133" s="247" t="s">
        <v>325</v>
      </c>
      <c r="T133" s="248" t="s">
        <v>293</v>
      </c>
      <c r="U133" s="220">
        <v>0</v>
      </c>
      <c r="V133" s="220">
        <f>ROUND(E133*U133,2)</f>
        <v>0</v>
      </c>
      <c r="W133" s="220"/>
      <c r="X133" s="220" t="s">
        <v>326</v>
      </c>
      <c r="Y133" s="220" t="s">
        <v>295</v>
      </c>
      <c r="Z133" s="210"/>
      <c r="AA133" s="210"/>
      <c r="AB133" s="210"/>
      <c r="AC133" s="210"/>
      <c r="AD133" s="210"/>
      <c r="AE133" s="210"/>
      <c r="AF133" s="210"/>
      <c r="AG133" s="210" t="s">
        <v>327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x14ac:dyDescent="0.25">
      <c r="A134" s="225" t="s">
        <v>287</v>
      </c>
      <c r="B134" s="226" t="s">
        <v>243</v>
      </c>
      <c r="C134" s="249" t="s">
        <v>244</v>
      </c>
      <c r="D134" s="227"/>
      <c r="E134" s="228"/>
      <c r="F134" s="229"/>
      <c r="G134" s="229">
        <f>SUMIF(AG135:AG137,"&lt;&gt;NOR",G135:G137)</f>
        <v>0</v>
      </c>
      <c r="H134" s="229"/>
      <c r="I134" s="229">
        <f>SUM(I135:I137)</f>
        <v>0</v>
      </c>
      <c r="J134" s="229"/>
      <c r="K134" s="229">
        <f>SUM(K135:K137)</f>
        <v>0</v>
      </c>
      <c r="L134" s="229"/>
      <c r="M134" s="229">
        <f>SUM(M135:M137)</f>
        <v>0</v>
      </c>
      <c r="N134" s="228"/>
      <c r="O134" s="228">
        <f>SUM(O135:O137)</f>
        <v>0</v>
      </c>
      <c r="P134" s="228"/>
      <c r="Q134" s="228">
        <f>SUM(Q135:Q137)</f>
        <v>0</v>
      </c>
      <c r="R134" s="229"/>
      <c r="S134" s="229"/>
      <c r="T134" s="230"/>
      <c r="U134" s="224"/>
      <c r="V134" s="224">
        <f>SUM(V135:V137)</f>
        <v>0</v>
      </c>
      <c r="W134" s="224"/>
      <c r="X134" s="224"/>
      <c r="Y134" s="224"/>
      <c r="AG134" t="s">
        <v>288</v>
      </c>
    </row>
    <row r="135" spans="1:60" ht="20.399999999999999" outlineLevel="1" x14ac:dyDescent="0.25">
      <c r="A135" s="242">
        <v>123</v>
      </c>
      <c r="B135" s="243" t="s">
        <v>2901</v>
      </c>
      <c r="C135" s="253" t="s">
        <v>2902</v>
      </c>
      <c r="D135" s="244" t="s">
        <v>336</v>
      </c>
      <c r="E135" s="245">
        <v>30</v>
      </c>
      <c r="F135" s="246"/>
      <c r="G135" s="247">
        <f>ROUND(E135*F135,2)</f>
        <v>0</v>
      </c>
      <c r="H135" s="246"/>
      <c r="I135" s="247">
        <f>ROUND(E135*H135,2)</f>
        <v>0</v>
      </c>
      <c r="J135" s="246"/>
      <c r="K135" s="247">
        <f>ROUND(E135*J135,2)</f>
        <v>0</v>
      </c>
      <c r="L135" s="247">
        <v>12</v>
      </c>
      <c r="M135" s="247">
        <f>G135*(1+L135/100)</f>
        <v>0</v>
      </c>
      <c r="N135" s="245">
        <v>0</v>
      </c>
      <c r="O135" s="245">
        <f>ROUND(E135*N135,2)</f>
        <v>0</v>
      </c>
      <c r="P135" s="245">
        <v>0</v>
      </c>
      <c r="Q135" s="245">
        <f>ROUND(E135*P135,2)</f>
        <v>0</v>
      </c>
      <c r="R135" s="247"/>
      <c r="S135" s="247" t="s">
        <v>325</v>
      </c>
      <c r="T135" s="248" t="s">
        <v>293</v>
      </c>
      <c r="U135" s="220">
        <v>0</v>
      </c>
      <c r="V135" s="220">
        <f>ROUND(E135*U135,2)</f>
        <v>0</v>
      </c>
      <c r="W135" s="220"/>
      <c r="X135" s="220" t="s">
        <v>326</v>
      </c>
      <c r="Y135" s="220" t="s">
        <v>295</v>
      </c>
      <c r="Z135" s="210"/>
      <c r="AA135" s="210"/>
      <c r="AB135" s="210"/>
      <c r="AC135" s="210"/>
      <c r="AD135" s="210"/>
      <c r="AE135" s="210"/>
      <c r="AF135" s="210"/>
      <c r="AG135" s="210" t="s">
        <v>327</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5">
      <c r="A136" s="232">
        <v>124</v>
      </c>
      <c r="B136" s="233" t="s">
        <v>2903</v>
      </c>
      <c r="C136" s="250" t="s">
        <v>2904</v>
      </c>
      <c r="D136" s="234" t="s">
        <v>336</v>
      </c>
      <c r="E136" s="235">
        <v>1</v>
      </c>
      <c r="F136" s="236"/>
      <c r="G136" s="237">
        <f>ROUND(E136*F136,2)</f>
        <v>0</v>
      </c>
      <c r="H136" s="236"/>
      <c r="I136" s="237">
        <f>ROUND(E136*H136,2)</f>
        <v>0</v>
      </c>
      <c r="J136" s="236"/>
      <c r="K136" s="237">
        <f>ROUND(E136*J136,2)</f>
        <v>0</v>
      </c>
      <c r="L136" s="237">
        <v>12</v>
      </c>
      <c r="M136" s="237">
        <f>G136*(1+L136/100)</f>
        <v>0</v>
      </c>
      <c r="N136" s="235">
        <v>0</v>
      </c>
      <c r="O136" s="235">
        <f>ROUND(E136*N136,2)</f>
        <v>0</v>
      </c>
      <c r="P136" s="235">
        <v>0</v>
      </c>
      <c r="Q136" s="235">
        <f>ROUND(E136*P136,2)</f>
        <v>0</v>
      </c>
      <c r="R136" s="237"/>
      <c r="S136" s="237" t="s">
        <v>325</v>
      </c>
      <c r="T136" s="238" t="s">
        <v>293</v>
      </c>
      <c r="U136" s="220">
        <v>0</v>
      </c>
      <c r="V136" s="220">
        <f>ROUND(E136*U136,2)</f>
        <v>0</v>
      </c>
      <c r="W136" s="220"/>
      <c r="X136" s="220" t="s">
        <v>326</v>
      </c>
      <c r="Y136" s="220" t="s">
        <v>295</v>
      </c>
      <c r="Z136" s="210"/>
      <c r="AA136" s="210"/>
      <c r="AB136" s="210"/>
      <c r="AC136" s="210"/>
      <c r="AD136" s="210"/>
      <c r="AE136" s="210"/>
      <c r="AF136" s="210"/>
      <c r="AG136" s="210" t="s">
        <v>327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5">
      <c r="A137" s="217"/>
      <c r="B137" s="218"/>
      <c r="C137" s="251" t="s">
        <v>2905</v>
      </c>
      <c r="D137" s="239"/>
      <c r="E137" s="239"/>
      <c r="F137" s="239"/>
      <c r="G137" s="239"/>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298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x14ac:dyDescent="0.25">
      <c r="A138" s="3"/>
      <c r="B138" s="4"/>
      <c r="C138" s="254"/>
      <c r="D138" s="6"/>
      <c r="E138" s="3"/>
      <c r="F138" s="3"/>
      <c r="G138" s="3"/>
      <c r="H138" s="3"/>
      <c r="I138" s="3"/>
      <c r="J138" s="3"/>
      <c r="K138" s="3"/>
      <c r="L138" s="3"/>
      <c r="M138" s="3"/>
      <c r="N138" s="3"/>
      <c r="O138" s="3"/>
      <c r="P138" s="3"/>
      <c r="Q138" s="3"/>
      <c r="R138" s="3"/>
      <c r="S138" s="3"/>
      <c r="T138" s="3"/>
      <c r="U138" s="3"/>
      <c r="V138" s="3"/>
      <c r="W138" s="3"/>
      <c r="X138" s="3"/>
      <c r="Y138" s="3"/>
      <c r="AE138">
        <v>12</v>
      </c>
      <c r="AF138">
        <v>21</v>
      </c>
      <c r="AG138" t="s">
        <v>273</v>
      </c>
    </row>
    <row r="139" spans="1:60" x14ac:dyDescent="0.25">
      <c r="A139" s="213"/>
      <c r="B139" s="214" t="s">
        <v>29</v>
      </c>
      <c r="C139" s="255"/>
      <c r="D139" s="215"/>
      <c r="E139" s="216"/>
      <c r="F139" s="216"/>
      <c r="G139" s="231">
        <f>G8+G14+G134</f>
        <v>0</v>
      </c>
      <c r="H139" s="3"/>
      <c r="I139" s="3"/>
      <c r="J139" s="3"/>
      <c r="K139" s="3"/>
      <c r="L139" s="3"/>
      <c r="M139" s="3"/>
      <c r="N139" s="3"/>
      <c r="O139" s="3"/>
      <c r="P139" s="3"/>
      <c r="Q139" s="3"/>
      <c r="R139" s="3"/>
      <c r="S139" s="3"/>
      <c r="T139" s="3"/>
      <c r="U139" s="3"/>
      <c r="V139" s="3"/>
      <c r="W139" s="3"/>
      <c r="X139" s="3"/>
      <c r="Y139" s="3"/>
      <c r="AE139">
        <f>SUMIF(L7:L137,AE138,G7:G137)</f>
        <v>0</v>
      </c>
      <c r="AF139">
        <f>SUMIF(L7:L137,AF138,G7:G137)</f>
        <v>0</v>
      </c>
      <c r="AG139" t="s">
        <v>379</v>
      </c>
    </row>
    <row r="140" spans="1:60" x14ac:dyDescent="0.25">
      <c r="C140" s="256"/>
      <c r="D140" s="10"/>
      <c r="AG140" t="s">
        <v>386</v>
      </c>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gqdjRxleXgQwntqAsvFvGmICo2C49p/UqIhg47sPt4yz03W8EUCDpVExZ5KqKaWDMD9G85XGsassrkEW4AM5Q==" saltValue="yUDFem9F7iUBig2GoYS68w==" spinCount="100000" sheet="1" formatRows="0"/>
  <mergeCells count="5">
    <mergeCell ref="A1:G1"/>
    <mergeCell ref="C2:G2"/>
    <mergeCell ref="C3:G3"/>
    <mergeCell ref="C4:G4"/>
    <mergeCell ref="C137:G1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7E44-14F3-4BF7-B7D0-46D6C725DBE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88</v>
      </c>
      <c r="C4" s="202" t="s">
        <v>89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236</v>
      </c>
      <c r="C8" s="249" t="s">
        <v>237</v>
      </c>
      <c r="D8" s="227"/>
      <c r="E8" s="228"/>
      <c r="F8" s="229"/>
      <c r="G8" s="229">
        <f>SUMIF(AG9:AG9,"&lt;&gt;NOR",G9:G9)</f>
        <v>0</v>
      </c>
      <c r="H8" s="229"/>
      <c r="I8" s="229">
        <f>SUM(I9:I9)</f>
        <v>0</v>
      </c>
      <c r="J8" s="229"/>
      <c r="K8" s="229">
        <f>SUM(K9:K9)</f>
        <v>0</v>
      </c>
      <c r="L8" s="229"/>
      <c r="M8" s="229">
        <f>SUM(M9:M9)</f>
        <v>0</v>
      </c>
      <c r="N8" s="228"/>
      <c r="O8" s="228">
        <f>SUM(O9:O9)</f>
        <v>0</v>
      </c>
      <c r="P8" s="228"/>
      <c r="Q8" s="228">
        <f>SUM(Q9:Q9)</f>
        <v>0</v>
      </c>
      <c r="R8" s="229"/>
      <c r="S8" s="229"/>
      <c r="T8" s="230"/>
      <c r="U8" s="224"/>
      <c r="V8" s="224">
        <f>SUM(V9:V9)</f>
        <v>0</v>
      </c>
      <c r="W8" s="224"/>
      <c r="X8" s="224"/>
      <c r="Y8" s="224"/>
      <c r="AG8" t="s">
        <v>288</v>
      </c>
    </row>
    <row r="9" spans="1:60" outlineLevel="1" x14ac:dyDescent="0.25">
      <c r="A9" s="242">
        <v>1</v>
      </c>
      <c r="B9" s="243" t="s">
        <v>2696</v>
      </c>
      <c r="C9" s="253" t="s">
        <v>2906</v>
      </c>
      <c r="D9" s="244" t="s">
        <v>336</v>
      </c>
      <c r="E9" s="245">
        <v>2</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5">
      <c r="A10" s="225" t="s">
        <v>287</v>
      </c>
      <c r="B10" s="226" t="s">
        <v>234</v>
      </c>
      <c r="C10" s="249" t="s">
        <v>235</v>
      </c>
      <c r="D10" s="227"/>
      <c r="E10" s="228"/>
      <c r="F10" s="229"/>
      <c r="G10" s="229">
        <f>SUMIF(AG11:AG28,"&lt;&gt;NOR",G11:G28)</f>
        <v>0</v>
      </c>
      <c r="H10" s="229"/>
      <c r="I10" s="229">
        <f>SUM(I11:I28)</f>
        <v>0</v>
      </c>
      <c r="J10" s="229"/>
      <c r="K10" s="229">
        <f>SUM(K11:K28)</f>
        <v>0</v>
      </c>
      <c r="L10" s="229"/>
      <c r="M10" s="229">
        <f>SUM(M11:M28)</f>
        <v>0</v>
      </c>
      <c r="N10" s="228"/>
      <c r="O10" s="228">
        <f>SUM(O11:O28)</f>
        <v>0</v>
      </c>
      <c r="P10" s="228"/>
      <c r="Q10" s="228">
        <f>SUM(Q11:Q28)</f>
        <v>0</v>
      </c>
      <c r="R10" s="229"/>
      <c r="S10" s="229"/>
      <c r="T10" s="230"/>
      <c r="U10" s="224"/>
      <c r="V10" s="224">
        <f>SUM(V11:V28)</f>
        <v>0</v>
      </c>
      <c r="W10" s="224"/>
      <c r="X10" s="224"/>
      <c r="Y10" s="224"/>
      <c r="AG10" t="s">
        <v>288</v>
      </c>
    </row>
    <row r="11" spans="1:60" outlineLevel="1" x14ac:dyDescent="0.25">
      <c r="A11" s="242">
        <v>2</v>
      </c>
      <c r="B11" s="243" t="s">
        <v>2907</v>
      </c>
      <c r="C11" s="253" t="s">
        <v>2908</v>
      </c>
      <c r="D11" s="244" t="s">
        <v>336</v>
      </c>
      <c r="E11" s="245">
        <v>22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3</v>
      </c>
      <c r="B12" s="243" t="s">
        <v>2909</v>
      </c>
      <c r="C12" s="253" t="s">
        <v>2910</v>
      </c>
      <c r="D12" s="244" t="s">
        <v>336</v>
      </c>
      <c r="E12" s="245">
        <v>22</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4</v>
      </c>
      <c r="B13" s="243" t="s">
        <v>2911</v>
      </c>
      <c r="C13" s="253" t="s">
        <v>2912</v>
      </c>
      <c r="D13" s="244" t="s">
        <v>336</v>
      </c>
      <c r="E13" s="245">
        <v>25</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5</v>
      </c>
      <c r="B14" s="243" t="s">
        <v>2913</v>
      </c>
      <c r="C14" s="253" t="s">
        <v>2910</v>
      </c>
      <c r="D14" s="244" t="s">
        <v>336</v>
      </c>
      <c r="E14" s="245">
        <v>25</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6</v>
      </c>
      <c r="B15" s="243" t="s">
        <v>2914</v>
      </c>
      <c r="C15" s="253" t="s">
        <v>2915</v>
      </c>
      <c r="D15" s="244" t="s">
        <v>336</v>
      </c>
      <c r="E15" s="245">
        <v>10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2916</v>
      </c>
      <c r="C16" s="253" t="s">
        <v>2910</v>
      </c>
      <c r="D16" s="244" t="s">
        <v>336</v>
      </c>
      <c r="E16" s="245">
        <v>10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2917</v>
      </c>
      <c r="C17" s="253" t="s">
        <v>2918</v>
      </c>
      <c r="D17" s="244" t="s">
        <v>336</v>
      </c>
      <c r="E17" s="245">
        <v>6</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2919</v>
      </c>
      <c r="C18" s="253" t="s">
        <v>2910</v>
      </c>
      <c r="D18" s="244" t="s">
        <v>336</v>
      </c>
      <c r="E18" s="245">
        <v>6</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2920</v>
      </c>
      <c r="C19" s="253" t="s">
        <v>2921</v>
      </c>
      <c r="D19" s="244" t="s">
        <v>336</v>
      </c>
      <c r="E19" s="245">
        <v>6</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2922</v>
      </c>
      <c r="C20" s="253" t="s">
        <v>2910</v>
      </c>
      <c r="D20" s="244" t="s">
        <v>336</v>
      </c>
      <c r="E20" s="245">
        <v>6</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2923</v>
      </c>
      <c r="C21" s="253" t="s">
        <v>2924</v>
      </c>
      <c r="D21" s="244" t="s">
        <v>336</v>
      </c>
      <c r="E21" s="245">
        <v>6</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2925</v>
      </c>
      <c r="C22" s="253" t="s">
        <v>2910</v>
      </c>
      <c r="D22" s="244" t="s">
        <v>336</v>
      </c>
      <c r="E22" s="245">
        <v>6</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2926</v>
      </c>
      <c r="C23" s="253" t="s">
        <v>2927</v>
      </c>
      <c r="D23" s="244" t="s">
        <v>336</v>
      </c>
      <c r="E23" s="245">
        <v>9</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2928</v>
      </c>
      <c r="C24" s="253" t="s">
        <v>2910</v>
      </c>
      <c r="D24" s="244" t="s">
        <v>336</v>
      </c>
      <c r="E24" s="245">
        <v>9</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2929</v>
      </c>
      <c r="C25" s="253" t="s">
        <v>2930</v>
      </c>
      <c r="D25" s="244" t="s">
        <v>336</v>
      </c>
      <c r="E25" s="245">
        <v>7</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2931</v>
      </c>
      <c r="C26" s="253" t="s">
        <v>2910</v>
      </c>
      <c r="D26" s="244" t="s">
        <v>336</v>
      </c>
      <c r="E26" s="245">
        <v>7</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2932</v>
      </c>
      <c r="C27" s="253" t="s">
        <v>2933</v>
      </c>
      <c r="D27" s="244" t="s">
        <v>336</v>
      </c>
      <c r="E27" s="245">
        <v>13</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19</v>
      </c>
      <c r="B28" s="243" t="s">
        <v>2934</v>
      </c>
      <c r="C28" s="253" t="s">
        <v>2910</v>
      </c>
      <c r="D28" s="244" t="s">
        <v>336</v>
      </c>
      <c r="E28" s="245">
        <v>13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225" t="s">
        <v>287</v>
      </c>
      <c r="B29" s="226" t="s">
        <v>236</v>
      </c>
      <c r="C29" s="249" t="s">
        <v>237</v>
      </c>
      <c r="D29" s="227"/>
      <c r="E29" s="228"/>
      <c r="F29" s="229"/>
      <c r="G29" s="229">
        <f>SUMIF(AG30:AG71,"&lt;&gt;NOR",G30:G71)</f>
        <v>0</v>
      </c>
      <c r="H29" s="229"/>
      <c r="I29" s="229">
        <f>SUM(I30:I71)</f>
        <v>0</v>
      </c>
      <c r="J29" s="229"/>
      <c r="K29" s="229">
        <f>SUM(K30:K71)</f>
        <v>0</v>
      </c>
      <c r="L29" s="229"/>
      <c r="M29" s="229">
        <f>SUM(M30:M71)</f>
        <v>0</v>
      </c>
      <c r="N29" s="228"/>
      <c r="O29" s="228">
        <f>SUM(O30:O71)</f>
        <v>0</v>
      </c>
      <c r="P29" s="228"/>
      <c r="Q29" s="228">
        <f>SUM(Q30:Q71)</f>
        <v>0</v>
      </c>
      <c r="R29" s="229"/>
      <c r="S29" s="229"/>
      <c r="T29" s="230"/>
      <c r="U29" s="224"/>
      <c r="V29" s="224">
        <f>SUM(V30:V71)</f>
        <v>0</v>
      </c>
      <c r="W29" s="224"/>
      <c r="X29" s="224"/>
      <c r="Y29" s="224"/>
      <c r="AG29" t="s">
        <v>288</v>
      </c>
    </row>
    <row r="30" spans="1:60" outlineLevel="1" x14ac:dyDescent="0.25">
      <c r="A30" s="242">
        <v>20</v>
      </c>
      <c r="B30" s="243" t="s">
        <v>2699</v>
      </c>
      <c r="C30" s="253" t="s">
        <v>31</v>
      </c>
      <c r="D30" s="244" t="s">
        <v>336</v>
      </c>
      <c r="E30" s="245">
        <v>2</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21</v>
      </c>
      <c r="B31" s="243" t="s">
        <v>2702</v>
      </c>
      <c r="C31" s="253" t="s">
        <v>2935</v>
      </c>
      <c r="D31" s="244" t="s">
        <v>336</v>
      </c>
      <c r="E31" s="245">
        <v>17</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22</v>
      </c>
      <c r="B32" s="243" t="s">
        <v>2705</v>
      </c>
      <c r="C32" s="253" t="s">
        <v>31</v>
      </c>
      <c r="D32" s="244" t="s">
        <v>336</v>
      </c>
      <c r="E32" s="245">
        <v>17</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23</v>
      </c>
      <c r="B33" s="243" t="s">
        <v>2708</v>
      </c>
      <c r="C33" s="253" t="s">
        <v>2936</v>
      </c>
      <c r="D33" s="244" t="s">
        <v>336</v>
      </c>
      <c r="E33" s="245">
        <v>46</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24</v>
      </c>
      <c r="B34" s="243" t="s">
        <v>2710</v>
      </c>
      <c r="C34" s="253" t="s">
        <v>2937</v>
      </c>
      <c r="D34" s="244" t="s">
        <v>336</v>
      </c>
      <c r="E34" s="245">
        <v>46</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25</v>
      </c>
      <c r="B35" s="243" t="s">
        <v>2713</v>
      </c>
      <c r="C35" s="253" t="s">
        <v>2938</v>
      </c>
      <c r="D35" s="244" t="s">
        <v>336</v>
      </c>
      <c r="E35" s="245">
        <v>2</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26</v>
      </c>
      <c r="B36" s="243" t="s">
        <v>2716</v>
      </c>
      <c r="C36" s="253" t="s">
        <v>2937</v>
      </c>
      <c r="D36" s="244" t="s">
        <v>336</v>
      </c>
      <c r="E36" s="245">
        <v>2</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27</v>
      </c>
      <c r="B37" s="243" t="s">
        <v>2719</v>
      </c>
      <c r="C37" s="253" t="s">
        <v>2939</v>
      </c>
      <c r="D37" s="244" t="s">
        <v>336</v>
      </c>
      <c r="E37" s="245">
        <v>28</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c r="S37" s="247" t="s">
        <v>325</v>
      </c>
      <c r="T37" s="24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28</v>
      </c>
      <c r="B38" s="243" t="s">
        <v>2722</v>
      </c>
      <c r="C38" s="253" t="s">
        <v>2937</v>
      </c>
      <c r="D38" s="244" t="s">
        <v>336</v>
      </c>
      <c r="E38" s="245">
        <v>28</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42">
        <v>29</v>
      </c>
      <c r="B39" s="243" t="s">
        <v>2724</v>
      </c>
      <c r="C39" s="253" t="s">
        <v>2940</v>
      </c>
      <c r="D39" s="244" t="s">
        <v>336</v>
      </c>
      <c r="E39" s="245">
        <v>4</v>
      </c>
      <c r="F39" s="246"/>
      <c r="G39" s="247">
        <f>ROUND(E39*F39,2)</f>
        <v>0</v>
      </c>
      <c r="H39" s="246"/>
      <c r="I39" s="247">
        <f>ROUND(E39*H39,2)</f>
        <v>0</v>
      </c>
      <c r="J39" s="246"/>
      <c r="K39" s="247">
        <f>ROUND(E39*J39,2)</f>
        <v>0</v>
      </c>
      <c r="L39" s="247">
        <v>12</v>
      </c>
      <c r="M39" s="247">
        <f>G39*(1+L39/100)</f>
        <v>0</v>
      </c>
      <c r="N39" s="245">
        <v>0</v>
      </c>
      <c r="O39" s="245">
        <f>ROUND(E39*N39,2)</f>
        <v>0</v>
      </c>
      <c r="P39" s="245">
        <v>0</v>
      </c>
      <c r="Q39" s="245">
        <f>ROUND(E39*P39,2)</f>
        <v>0</v>
      </c>
      <c r="R39" s="247"/>
      <c r="S39" s="247" t="s">
        <v>325</v>
      </c>
      <c r="T39" s="24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42">
        <v>30</v>
      </c>
      <c r="B40" s="243" t="s">
        <v>2726</v>
      </c>
      <c r="C40" s="253" t="s">
        <v>2937</v>
      </c>
      <c r="D40" s="244" t="s">
        <v>336</v>
      </c>
      <c r="E40" s="245">
        <v>4</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31</v>
      </c>
      <c r="B41" s="243" t="s">
        <v>2728</v>
      </c>
      <c r="C41" s="253" t="s">
        <v>2941</v>
      </c>
      <c r="D41" s="244" t="s">
        <v>336</v>
      </c>
      <c r="E41" s="245">
        <v>1</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32</v>
      </c>
      <c r="B42" s="243" t="s">
        <v>2730</v>
      </c>
      <c r="C42" s="253" t="s">
        <v>2937</v>
      </c>
      <c r="D42" s="244" t="s">
        <v>336</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33</v>
      </c>
      <c r="B43" s="243" t="s">
        <v>2732</v>
      </c>
      <c r="C43" s="253" t="s">
        <v>2942</v>
      </c>
      <c r="D43" s="244" t="s">
        <v>336</v>
      </c>
      <c r="E43" s="245">
        <v>69</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34</v>
      </c>
      <c r="B44" s="243" t="s">
        <v>2734</v>
      </c>
      <c r="C44" s="253" t="s">
        <v>31</v>
      </c>
      <c r="D44" s="244" t="s">
        <v>336</v>
      </c>
      <c r="E44" s="245">
        <v>69</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35</v>
      </c>
      <c r="B45" s="243" t="s">
        <v>2737</v>
      </c>
      <c r="C45" s="253" t="s">
        <v>2943</v>
      </c>
      <c r="D45" s="244" t="s">
        <v>336</v>
      </c>
      <c r="E45" s="245">
        <v>61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36</v>
      </c>
      <c r="B46" s="243" t="s">
        <v>2739</v>
      </c>
      <c r="C46" s="253" t="s">
        <v>31</v>
      </c>
      <c r="D46" s="244" t="s">
        <v>336</v>
      </c>
      <c r="E46" s="245">
        <v>61</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37</v>
      </c>
      <c r="B47" s="243" t="s">
        <v>2742</v>
      </c>
      <c r="C47" s="253" t="s">
        <v>2944</v>
      </c>
      <c r="D47" s="244" t="s">
        <v>336</v>
      </c>
      <c r="E47" s="245">
        <v>2</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38</v>
      </c>
      <c r="B48" s="243" t="s">
        <v>2744</v>
      </c>
      <c r="C48" s="253" t="s">
        <v>31</v>
      </c>
      <c r="D48" s="244" t="s">
        <v>336</v>
      </c>
      <c r="E48" s="245">
        <v>2</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39</v>
      </c>
      <c r="B49" s="243" t="s">
        <v>2746</v>
      </c>
      <c r="C49" s="253" t="s">
        <v>2945</v>
      </c>
      <c r="D49" s="244" t="s">
        <v>336</v>
      </c>
      <c r="E49" s="245">
        <v>17</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40</v>
      </c>
      <c r="B50" s="243" t="s">
        <v>2748</v>
      </c>
      <c r="C50" s="253" t="s">
        <v>31</v>
      </c>
      <c r="D50" s="244" t="s">
        <v>336</v>
      </c>
      <c r="E50" s="245">
        <v>17</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41</v>
      </c>
      <c r="B51" s="243" t="s">
        <v>2750</v>
      </c>
      <c r="C51" s="253" t="s">
        <v>2946</v>
      </c>
      <c r="D51" s="244" t="s">
        <v>336</v>
      </c>
      <c r="E51" s="245">
        <v>21</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42</v>
      </c>
      <c r="B52" s="243" t="s">
        <v>2752</v>
      </c>
      <c r="C52" s="253" t="s">
        <v>31</v>
      </c>
      <c r="D52" s="244" t="s">
        <v>336</v>
      </c>
      <c r="E52" s="245">
        <v>21</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43</v>
      </c>
      <c r="B53" s="243" t="s">
        <v>2754</v>
      </c>
      <c r="C53" s="253" t="s">
        <v>2947</v>
      </c>
      <c r="D53" s="244" t="s">
        <v>336</v>
      </c>
      <c r="E53" s="245">
        <v>4</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c r="S53" s="247" t="s">
        <v>325</v>
      </c>
      <c r="T53" s="24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44</v>
      </c>
      <c r="B54" s="243" t="s">
        <v>2756</v>
      </c>
      <c r="C54" s="253" t="s">
        <v>31</v>
      </c>
      <c r="D54" s="244" t="s">
        <v>336</v>
      </c>
      <c r="E54" s="245">
        <v>4</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45</v>
      </c>
      <c r="B55" s="243" t="s">
        <v>2758</v>
      </c>
      <c r="C55" s="253" t="s">
        <v>2948</v>
      </c>
      <c r="D55" s="244" t="s">
        <v>336</v>
      </c>
      <c r="E55" s="245">
        <v>5</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46</v>
      </c>
      <c r="B56" s="243" t="s">
        <v>2760</v>
      </c>
      <c r="C56" s="253" t="s">
        <v>31</v>
      </c>
      <c r="D56" s="244" t="s">
        <v>336</v>
      </c>
      <c r="E56" s="245">
        <v>5</v>
      </c>
      <c r="F56" s="246"/>
      <c r="G56" s="247">
        <f>ROUND(E56*F56,2)</f>
        <v>0</v>
      </c>
      <c r="H56" s="246"/>
      <c r="I56" s="247">
        <f>ROUND(E56*H56,2)</f>
        <v>0</v>
      </c>
      <c r="J56" s="246"/>
      <c r="K56" s="247">
        <f>ROUND(E56*J56,2)</f>
        <v>0</v>
      </c>
      <c r="L56" s="247">
        <v>12</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42">
        <v>47</v>
      </c>
      <c r="B57" s="243" t="s">
        <v>2762</v>
      </c>
      <c r="C57" s="253" t="s">
        <v>2949</v>
      </c>
      <c r="D57" s="244" t="s">
        <v>336</v>
      </c>
      <c r="E57" s="245">
        <v>11</v>
      </c>
      <c r="F57" s="246"/>
      <c r="G57" s="247">
        <f>ROUND(E57*F57,2)</f>
        <v>0</v>
      </c>
      <c r="H57" s="246"/>
      <c r="I57" s="247">
        <f>ROUND(E57*H57,2)</f>
        <v>0</v>
      </c>
      <c r="J57" s="246"/>
      <c r="K57" s="247">
        <f>ROUND(E57*J57,2)</f>
        <v>0</v>
      </c>
      <c r="L57" s="247">
        <v>12</v>
      </c>
      <c r="M57" s="247">
        <f>G57*(1+L57/100)</f>
        <v>0</v>
      </c>
      <c r="N57" s="245">
        <v>0</v>
      </c>
      <c r="O57" s="245">
        <f>ROUND(E57*N57,2)</f>
        <v>0</v>
      </c>
      <c r="P57" s="245">
        <v>0</v>
      </c>
      <c r="Q57" s="245">
        <f>ROUND(E57*P57,2)</f>
        <v>0</v>
      </c>
      <c r="R57" s="247"/>
      <c r="S57" s="247" t="s">
        <v>325</v>
      </c>
      <c r="T57" s="248" t="s">
        <v>293</v>
      </c>
      <c r="U57" s="220">
        <v>0</v>
      </c>
      <c r="V57" s="220">
        <f>ROUND(E57*U57,2)</f>
        <v>0</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48</v>
      </c>
      <c r="B58" s="243" t="s">
        <v>2764</v>
      </c>
      <c r="C58" s="253" t="s">
        <v>2950</v>
      </c>
      <c r="D58" s="244" t="s">
        <v>336</v>
      </c>
      <c r="E58" s="245">
        <v>11</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c r="S58" s="247" t="s">
        <v>325</v>
      </c>
      <c r="T58" s="248" t="s">
        <v>293</v>
      </c>
      <c r="U58" s="220">
        <v>0</v>
      </c>
      <c r="V58" s="220">
        <f>ROUND(E58*U58,2)</f>
        <v>0</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49</v>
      </c>
      <c r="B59" s="243" t="s">
        <v>2766</v>
      </c>
      <c r="C59" s="253" t="s">
        <v>2951</v>
      </c>
      <c r="D59" s="244" t="s">
        <v>336</v>
      </c>
      <c r="E59" s="245">
        <v>31</v>
      </c>
      <c r="F59" s="246"/>
      <c r="G59" s="247">
        <f>ROUND(E59*F59,2)</f>
        <v>0</v>
      </c>
      <c r="H59" s="246"/>
      <c r="I59" s="247">
        <f>ROUND(E59*H59,2)</f>
        <v>0</v>
      </c>
      <c r="J59" s="246"/>
      <c r="K59" s="247">
        <f>ROUND(E59*J59,2)</f>
        <v>0</v>
      </c>
      <c r="L59" s="247">
        <v>12</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42">
        <v>50</v>
      </c>
      <c r="B60" s="243" t="s">
        <v>2796</v>
      </c>
      <c r="C60" s="253" t="s">
        <v>31</v>
      </c>
      <c r="D60" s="244" t="s">
        <v>336</v>
      </c>
      <c r="E60" s="245">
        <v>31</v>
      </c>
      <c r="F60" s="246"/>
      <c r="G60" s="247">
        <f>ROUND(E60*F60,2)</f>
        <v>0</v>
      </c>
      <c r="H60" s="246"/>
      <c r="I60" s="247">
        <f>ROUND(E60*H60,2)</f>
        <v>0</v>
      </c>
      <c r="J60" s="246"/>
      <c r="K60" s="247">
        <f>ROUND(E60*J60,2)</f>
        <v>0</v>
      </c>
      <c r="L60" s="247">
        <v>12</v>
      </c>
      <c r="M60" s="247">
        <f>G60*(1+L60/100)</f>
        <v>0</v>
      </c>
      <c r="N60" s="245">
        <v>0</v>
      </c>
      <c r="O60" s="245">
        <f>ROUND(E60*N60,2)</f>
        <v>0</v>
      </c>
      <c r="P60" s="245">
        <v>0</v>
      </c>
      <c r="Q60" s="245">
        <f>ROUND(E60*P60,2)</f>
        <v>0</v>
      </c>
      <c r="R60" s="247"/>
      <c r="S60" s="247" t="s">
        <v>325</v>
      </c>
      <c r="T60" s="248" t="s">
        <v>293</v>
      </c>
      <c r="U60" s="220">
        <v>0</v>
      </c>
      <c r="V60" s="220">
        <f>ROUND(E60*U60,2)</f>
        <v>0</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51</v>
      </c>
      <c r="B61" s="243" t="s">
        <v>2768</v>
      </c>
      <c r="C61" s="253" t="s">
        <v>2952</v>
      </c>
      <c r="D61" s="244" t="s">
        <v>336</v>
      </c>
      <c r="E61" s="245">
        <v>9</v>
      </c>
      <c r="F61" s="246"/>
      <c r="G61" s="247">
        <f>ROUND(E61*F61,2)</f>
        <v>0</v>
      </c>
      <c r="H61" s="246"/>
      <c r="I61" s="247">
        <f>ROUND(E61*H61,2)</f>
        <v>0</v>
      </c>
      <c r="J61" s="246"/>
      <c r="K61" s="247">
        <f>ROUND(E61*J61,2)</f>
        <v>0</v>
      </c>
      <c r="L61" s="247">
        <v>12</v>
      </c>
      <c r="M61" s="247">
        <f>G61*(1+L61/100)</f>
        <v>0</v>
      </c>
      <c r="N61" s="245">
        <v>0</v>
      </c>
      <c r="O61" s="245">
        <f>ROUND(E61*N61,2)</f>
        <v>0</v>
      </c>
      <c r="P61" s="245">
        <v>0</v>
      </c>
      <c r="Q61" s="245">
        <f>ROUND(E61*P61,2)</f>
        <v>0</v>
      </c>
      <c r="R61" s="247"/>
      <c r="S61" s="247" t="s">
        <v>325</v>
      </c>
      <c r="T61" s="248" t="s">
        <v>293</v>
      </c>
      <c r="U61" s="220">
        <v>0</v>
      </c>
      <c r="V61" s="220">
        <f>ROUND(E61*U61,2)</f>
        <v>0</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42">
        <v>52</v>
      </c>
      <c r="B62" s="243" t="s">
        <v>2798</v>
      </c>
      <c r="C62" s="253" t="s">
        <v>2950</v>
      </c>
      <c r="D62" s="244" t="s">
        <v>336</v>
      </c>
      <c r="E62" s="245">
        <v>9</v>
      </c>
      <c r="F62" s="246"/>
      <c r="G62" s="247">
        <f>ROUND(E62*F62,2)</f>
        <v>0</v>
      </c>
      <c r="H62" s="246"/>
      <c r="I62" s="247">
        <f>ROUND(E62*H62,2)</f>
        <v>0</v>
      </c>
      <c r="J62" s="246"/>
      <c r="K62" s="247">
        <f>ROUND(E62*J62,2)</f>
        <v>0</v>
      </c>
      <c r="L62" s="247">
        <v>12</v>
      </c>
      <c r="M62" s="247">
        <f>G62*(1+L62/100)</f>
        <v>0</v>
      </c>
      <c r="N62" s="245">
        <v>0</v>
      </c>
      <c r="O62" s="245">
        <f>ROUND(E62*N62,2)</f>
        <v>0</v>
      </c>
      <c r="P62" s="245">
        <v>0</v>
      </c>
      <c r="Q62" s="245">
        <f>ROUND(E62*P62,2)</f>
        <v>0</v>
      </c>
      <c r="R62" s="247"/>
      <c r="S62" s="247" t="s">
        <v>325</v>
      </c>
      <c r="T62" s="248" t="s">
        <v>293</v>
      </c>
      <c r="U62" s="220">
        <v>0</v>
      </c>
      <c r="V62" s="220">
        <f>ROUND(E62*U62,2)</f>
        <v>0</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5">
      <c r="A63" s="242">
        <v>53</v>
      </c>
      <c r="B63" s="243" t="s">
        <v>2770</v>
      </c>
      <c r="C63" s="253" t="s">
        <v>2953</v>
      </c>
      <c r="D63" s="244" t="s">
        <v>336</v>
      </c>
      <c r="E63" s="245">
        <v>7</v>
      </c>
      <c r="F63" s="246"/>
      <c r="G63" s="247">
        <f>ROUND(E63*F63,2)</f>
        <v>0</v>
      </c>
      <c r="H63" s="246"/>
      <c r="I63" s="247">
        <f>ROUND(E63*H63,2)</f>
        <v>0</v>
      </c>
      <c r="J63" s="246"/>
      <c r="K63" s="247">
        <f>ROUND(E63*J63,2)</f>
        <v>0</v>
      </c>
      <c r="L63" s="247">
        <v>12</v>
      </c>
      <c r="M63" s="247">
        <f>G63*(1+L63/100)</f>
        <v>0</v>
      </c>
      <c r="N63" s="245">
        <v>0</v>
      </c>
      <c r="O63" s="245">
        <f>ROUND(E63*N63,2)</f>
        <v>0</v>
      </c>
      <c r="P63" s="245">
        <v>0</v>
      </c>
      <c r="Q63" s="245">
        <f>ROUND(E63*P63,2)</f>
        <v>0</v>
      </c>
      <c r="R63" s="247"/>
      <c r="S63" s="247" t="s">
        <v>325</v>
      </c>
      <c r="T63" s="248" t="s">
        <v>293</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42">
        <v>54</v>
      </c>
      <c r="B64" s="243" t="s">
        <v>2800</v>
      </c>
      <c r="C64" s="253" t="s">
        <v>31</v>
      </c>
      <c r="D64" s="244" t="s">
        <v>336</v>
      </c>
      <c r="E64" s="245">
        <v>7</v>
      </c>
      <c r="F64" s="246"/>
      <c r="G64" s="247">
        <f>ROUND(E64*F64,2)</f>
        <v>0</v>
      </c>
      <c r="H64" s="246"/>
      <c r="I64" s="247">
        <f>ROUND(E64*H64,2)</f>
        <v>0</v>
      </c>
      <c r="J64" s="246"/>
      <c r="K64" s="247">
        <f>ROUND(E64*J64,2)</f>
        <v>0</v>
      </c>
      <c r="L64" s="247">
        <v>12</v>
      </c>
      <c r="M64" s="247">
        <f>G64*(1+L64/100)</f>
        <v>0</v>
      </c>
      <c r="N64" s="245">
        <v>0</v>
      </c>
      <c r="O64" s="245">
        <f>ROUND(E64*N64,2)</f>
        <v>0</v>
      </c>
      <c r="P64" s="245">
        <v>0</v>
      </c>
      <c r="Q64" s="245">
        <f>ROUND(E64*P64,2)</f>
        <v>0</v>
      </c>
      <c r="R64" s="247"/>
      <c r="S64" s="247" t="s">
        <v>325</v>
      </c>
      <c r="T64" s="248" t="s">
        <v>293</v>
      </c>
      <c r="U64" s="220">
        <v>0</v>
      </c>
      <c r="V64" s="220">
        <f>ROUND(E64*U64,2)</f>
        <v>0</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5">
      <c r="A65" s="242">
        <v>55</v>
      </c>
      <c r="B65" s="243" t="s">
        <v>2954</v>
      </c>
      <c r="C65" s="253" t="s">
        <v>2955</v>
      </c>
      <c r="D65" s="244" t="s">
        <v>336</v>
      </c>
      <c r="E65" s="245">
        <v>7</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56</v>
      </c>
      <c r="B66" s="243" t="s">
        <v>2956</v>
      </c>
      <c r="C66" s="253" t="s">
        <v>31</v>
      </c>
      <c r="D66" s="244" t="s">
        <v>336</v>
      </c>
      <c r="E66" s="245">
        <v>7</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57</v>
      </c>
      <c r="B67" s="243" t="s">
        <v>2801</v>
      </c>
      <c r="C67" s="253" t="s">
        <v>2957</v>
      </c>
      <c r="D67" s="244" t="s">
        <v>336</v>
      </c>
      <c r="E67" s="245">
        <v>17</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58</v>
      </c>
      <c r="B68" s="243" t="s">
        <v>2802</v>
      </c>
      <c r="C68" s="253" t="s">
        <v>2958</v>
      </c>
      <c r="D68" s="244" t="s">
        <v>336</v>
      </c>
      <c r="E68" s="245">
        <v>20</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59</v>
      </c>
      <c r="B69" s="243" t="s">
        <v>2804</v>
      </c>
      <c r="C69" s="253" t="s">
        <v>31</v>
      </c>
      <c r="D69" s="244" t="s">
        <v>336</v>
      </c>
      <c r="E69" s="245">
        <v>20</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42">
        <v>60</v>
      </c>
      <c r="B70" s="243" t="s">
        <v>2805</v>
      </c>
      <c r="C70" s="253" t="s">
        <v>2959</v>
      </c>
      <c r="D70" s="244" t="s">
        <v>336</v>
      </c>
      <c r="E70" s="245">
        <v>3</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325</v>
      </c>
      <c r="T70" s="24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32">
        <v>61</v>
      </c>
      <c r="B71" s="233" t="s">
        <v>2806</v>
      </c>
      <c r="C71" s="250" t="s">
        <v>31</v>
      </c>
      <c r="D71" s="234" t="s">
        <v>336</v>
      </c>
      <c r="E71" s="235">
        <v>3</v>
      </c>
      <c r="F71" s="236"/>
      <c r="G71" s="237">
        <f>ROUND(E71*F71,2)</f>
        <v>0</v>
      </c>
      <c r="H71" s="236"/>
      <c r="I71" s="237">
        <f>ROUND(E71*H71,2)</f>
        <v>0</v>
      </c>
      <c r="J71" s="236"/>
      <c r="K71" s="237">
        <f>ROUND(E71*J71,2)</f>
        <v>0</v>
      </c>
      <c r="L71" s="237">
        <v>12</v>
      </c>
      <c r="M71" s="237">
        <f>G71*(1+L71/100)</f>
        <v>0</v>
      </c>
      <c r="N71" s="235">
        <v>0</v>
      </c>
      <c r="O71" s="235">
        <f>ROUND(E71*N71,2)</f>
        <v>0</v>
      </c>
      <c r="P71" s="235">
        <v>0</v>
      </c>
      <c r="Q71" s="235">
        <f>ROUND(E71*P71,2)</f>
        <v>0</v>
      </c>
      <c r="R71" s="237"/>
      <c r="S71" s="237" t="s">
        <v>325</v>
      </c>
      <c r="T71" s="238" t="s">
        <v>293</v>
      </c>
      <c r="U71" s="220">
        <v>0</v>
      </c>
      <c r="V71" s="220">
        <f>ROUND(E71*U71,2)</f>
        <v>0</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5">
      <c r="A72" s="3"/>
      <c r="B72" s="4"/>
      <c r="C72" s="254"/>
      <c r="D72" s="6"/>
      <c r="E72" s="3"/>
      <c r="F72" s="3"/>
      <c r="G72" s="3"/>
      <c r="H72" s="3"/>
      <c r="I72" s="3"/>
      <c r="J72" s="3"/>
      <c r="K72" s="3"/>
      <c r="L72" s="3"/>
      <c r="M72" s="3"/>
      <c r="N72" s="3"/>
      <c r="O72" s="3"/>
      <c r="P72" s="3"/>
      <c r="Q72" s="3"/>
      <c r="R72" s="3"/>
      <c r="S72" s="3"/>
      <c r="T72" s="3"/>
      <c r="U72" s="3"/>
      <c r="V72" s="3"/>
      <c r="W72" s="3"/>
      <c r="X72" s="3"/>
      <c r="Y72" s="3"/>
      <c r="AE72">
        <v>12</v>
      </c>
      <c r="AF72">
        <v>21</v>
      </c>
      <c r="AG72" t="s">
        <v>273</v>
      </c>
    </row>
    <row r="73" spans="1:60" x14ac:dyDescent="0.25">
      <c r="A73" s="213"/>
      <c r="B73" s="214" t="s">
        <v>29</v>
      </c>
      <c r="C73" s="255"/>
      <c r="D73" s="215"/>
      <c r="E73" s="216"/>
      <c r="F73" s="216"/>
      <c r="G73" s="231">
        <f>G8+G10+G29</f>
        <v>0</v>
      </c>
      <c r="H73" s="3"/>
      <c r="I73" s="3"/>
      <c r="J73" s="3"/>
      <c r="K73" s="3"/>
      <c r="L73" s="3"/>
      <c r="M73" s="3"/>
      <c r="N73" s="3"/>
      <c r="O73" s="3"/>
      <c r="P73" s="3"/>
      <c r="Q73" s="3"/>
      <c r="R73" s="3"/>
      <c r="S73" s="3"/>
      <c r="T73" s="3"/>
      <c r="U73" s="3"/>
      <c r="V73" s="3"/>
      <c r="W73" s="3"/>
      <c r="X73" s="3"/>
      <c r="Y73" s="3"/>
      <c r="AE73">
        <f>SUMIF(L7:L71,AE72,G7:G71)</f>
        <v>0</v>
      </c>
      <c r="AF73">
        <f>SUMIF(L7:L71,AF72,G7:G71)</f>
        <v>0</v>
      </c>
      <c r="AG73" t="s">
        <v>379</v>
      </c>
    </row>
    <row r="74" spans="1:60" x14ac:dyDescent="0.25">
      <c r="C74" s="256"/>
      <c r="D74" s="10"/>
      <c r="AG74" t="s">
        <v>386</v>
      </c>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Il0f33Y1ICGqtLU+A+WV6Pu/HGYgQAaO/XMMjZUVpUVQ20hgv/eO48oP9z+slc9HeJ2UEYcKEHv0tXTuHZaXw==" saltValue="4dWHmUDRS6bjZjlCL7rW/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4E47-4E57-4612-8C31-99373D4FC538}">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90</v>
      </c>
      <c r="C4" s="202" t="s">
        <v>91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252</v>
      </c>
      <c r="C8" s="249" t="s">
        <v>253</v>
      </c>
      <c r="D8" s="227"/>
      <c r="E8" s="228"/>
      <c r="F8" s="229"/>
      <c r="G8" s="229">
        <f>SUMIF(AG9:AG36,"&lt;&gt;NOR",G9:G36)</f>
        <v>0</v>
      </c>
      <c r="H8" s="229"/>
      <c r="I8" s="229">
        <f>SUM(I9:I36)</f>
        <v>0</v>
      </c>
      <c r="J8" s="229"/>
      <c r="K8" s="229">
        <f>SUM(K9:K36)</f>
        <v>0</v>
      </c>
      <c r="L8" s="229"/>
      <c r="M8" s="229">
        <f>SUM(M9:M36)</f>
        <v>0</v>
      </c>
      <c r="N8" s="228"/>
      <c r="O8" s="228">
        <f>SUM(O9:O36)</f>
        <v>0</v>
      </c>
      <c r="P8" s="228"/>
      <c r="Q8" s="228">
        <f>SUM(Q9:Q36)</f>
        <v>0</v>
      </c>
      <c r="R8" s="229"/>
      <c r="S8" s="229"/>
      <c r="T8" s="230"/>
      <c r="U8" s="224"/>
      <c r="V8" s="224">
        <f>SUM(V9:V36)</f>
        <v>0</v>
      </c>
      <c r="W8" s="224"/>
      <c r="X8" s="224"/>
      <c r="Y8" s="224"/>
      <c r="AG8" t="s">
        <v>288</v>
      </c>
    </row>
    <row r="9" spans="1:60" ht="20.399999999999999" outlineLevel="1" x14ac:dyDescent="0.25">
      <c r="A9" s="232">
        <v>1</v>
      </c>
      <c r="B9" s="233" t="s">
        <v>2696</v>
      </c>
      <c r="C9" s="250" t="s">
        <v>2960</v>
      </c>
      <c r="D9" s="234" t="s">
        <v>336</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2961</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32">
        <v>2</v>
      </c>
      <c r="B11" s="233" t="s">
        <v>2699</v>
      </c>
      <c r="C11" s="250" t="s">
        <v>2962</v>
      </c>
      <c r="D11" s="234" t="s">
        <v>336</v>
      </c>
      <c r="E11" s="235">
        <v>1</v>
      </c>
      <c r="F11" s="236"/>
      <c r="G11" s="237">
        <f>ROUND(E11*F11,2)</f>
        <v>0</v>
      </c>
      <c r="H11" s="236"/>
      <c r="I11" s="237">
        <f>ROUND(E11*H11,2)</f>
        <v>0</v>
      </c>
      <c r="J11" s="236"/>
      <c r="K11" s="237">
        <f>ROUND(E11*J11,2)</f>
        <v>0</v>
      </c>
      <c r="L11" s="237">
        <v>12</v>
      </c>
      <c r="M11" s="237">
        <f>G11*(1+L11/100)</f>
        <v>0</v>
      </c>
      <c r="N11" s="235">
        <v>0</v>
      </c>
      <c r="O11" s="235">
        <f>ROUND(E11*N11,2)</f>
        <v>0</v>
      </c>
      <c r="P11" s="235">
        <v>0</v>
      </c>
      <c r="Q11" s="235">
        <f>ROUND(E11*P11,2)</f>
        <v>0</v>
      </c>
      <c r="R11" s="237"/>
      <c r="S11" s="237" t="s">
        <v>325</v>
      </c>
      <c r="T11" s="23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5">
      <c r="A12" s="217"/>
      <c r="B12" s="218"/>
      <c r="C12" s="251" t="s">
        <v>2963</v>
      </c>
      <c r="D12" s="239"/>
      <c r="E12" s="239"/>
      <c r="F12" s="239"/>
      <c r="G12" s="239"/>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32">
        <v>3</v>
      </c>
      <c r="B13" s="233" t="s">
        <v>2702</v>
      </c>
      <c r="C13" s="250" t="s">
        <v>2964</v>
      </c>
      <c r="D13" s="234" t="s">
        <v>336</v>
      </c>
      <c r="E13" s="235">
        <v>1</v>
      </c>
      <c r="F13" s="236"/>
      <c r="G13" s="237">
        <f>ROUND(E13*F13,2)</f>
        <v>0</v>
      </c>
      <c r="H13" s="236"/>
      <c r="I13" s="237">
        <f>ROUND(E13*H13,2)</f>
        <v>0</v>
      </c>
      <c r="J13" s="236"/>
      <c r="K13" s="237">
        <f>ROUND(E13*J13,2)</f>
        <v>0</v>
      </c>
      <c r="L13" s="237">
        <v>12</v>
      </c>
      <c r="M13" s="237">
        <f>G13*(1+L13/100)</f>
        <v>0</v>
      </c>
      <c r="N13" s="235">
        <v>0</v>
      </c>
      <c r="O13" s="235">
        <f>ROUND(E13*N13,2)</f>
        <v>0</v>
      </c>
      <c r="P13" s="235">
        <v>0</v>
      </c>
      <c r="Q13" s="235">
        <f>ROUND(E13*P13,2)</f>
        <v>0</v>
      </c>
      <c r="R13" s="237"/>
      <c r="S13" s="237" t="s">
        <v>325</v>
      </c>
      <c r="T13" s="23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51" t="s">
        <v>2965</v>
      </c>
      <c r="D14" s="239"/>
      <c r="E14" s="239"/>
      <c r="F14" s="239"/>
      <c r="G14" s="23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32">
        <v>4</v>
      </c>
      <c r="B15" s="233" t="s">
        <v>2705</v>
      </c>
      <c r="C15" s="250" t="s">
        <v>2910</v>
      </c>
      <c r="D15" s="234" t="s">
        <v>336</v>
      </c>
      <c r="E15" s="235">
        <v>1</v>
      </c>
      <c r="F15" s="236"/>
      <c r="G15" s="237">
        <f>ROUND(E15*F15,2)</f>
        <v>0</v>
      </c>
      <c r="H15" s="236"/>
      <c r="I15" s="237">
        <f>ROUND(E15*H15,2)</f>
        <v>0</v>
      </c>
      <c r="J15" s="236"/>
      <c r="K15" s="237">
        <f>ROUND(E15*J15,2)</f>
        <v>0</v>
      </c>
      <c r="L15" s="237">
        <v>12</v>
      </c>
      <c r="M15" s="237">
        <f>G15*(1+L15/100)</f>
        <v>0</v>
      </c>
      <c r="N15" s="235">
        <v>0</v>
      </c>
      <c r="O15" s="235">
        <f>ROUND(E15*N15,2)</f>
        <v>0</v>
      </c>
      <c r="P15" s="235">
        <v>0</v>
      </c>
      <c r="Q15" s="235">
        <f>ROUND(E15*P15,2)</f>
        <v>0</v>
      </c>
      <c r="R15" s="237"/>
      <c r="S15" s="237" t="s">
        <v>325</v>
      </c>
      <c r="T15" s="23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51" t="s">
        <v>2966</v>
      </c>
      <c r="D16" s="239"/>
      <c r="E16" s="239"/>
      <c r="F16" s="239"/>
      <c r="G16" s="239"/>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5</v>
      </c>
      <c r="B17" s="233" t="s">
        <v>2708</v>
      </c>
      <c r="C17" s="250" t="s">
        <v>2967</v>
      </c>
      <c r="D17" s="234" t="s">
        <v>336</v>
      </c>
      <c r="E17" s="235">
        <v>1</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c r="S17" s="237" t="s">
        <v>325</v>
      </c>
      <c r="T17" s="23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51" t="s">
        <v>2968</v>
      </c>
      <c r="D18" s="239"/>
      <c r="E18" s="239"/>
      <c r="F18" s="239"/>
      <c r="G18" s="239"/>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6</v>
      </c>
      <c r="B19" s="233" t="s">
        <v>2710</v>
      </c>
      <c r="C19" s="250" t="s">
        <v>2969</v>
      </c>
      <c r="D19" s="234" t="s">
        <v>336</v>
      </c>
      <c r="E19" s="235">
        <v>1</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51" t="s">
        <v>2970</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7</v>
      </c>
      <c r="B21" s="233" t="s">
        <v>2713</v>
      </c>
      <c r="C21" s="250" t="s">
        <v>2971</v>
      </c>
      <c r="D21" s="234" t="s">
        <v>336</v>
      </c>
      <c r="E21" s="235">
        <v>24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51" t="s">
        <v>2972</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8</v>
      </c>
      <c r="B23" s="243" t="s">
        <v>2716</v>
      </c>
      <c r="C23" s="253" t="s">
        <v>2910</v>
      </c>
      <c r="D23" s="244" t="s">
        <v>336</v>
      </c>
      <c r="E23" s="245">
        <v>24</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9</v>
      </c>
      <c r="B24" s="233" t="s">
        <v>2719</v>
      </c>
      <c r="C24" s="250" t="s">
        <v>2973</v>
      </c>
      <c r="D24" s="234" t="s">
        <v>336</v>
      </c>
      <c r="E24" s="235">
        <v>17</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c r="S24" s="237" t="s">
        <v>325</v>
      </c>
      <c r="T24" s="23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51" t="s">
        <v>2974</v>
      </c>
      <c r="D25" s="239"/>
      <c r="E25" s="239"/>
      <c r="F25" s="239"/>
      <c r="G25" s="239"/>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10</v>
      </c>
      <c r="B26" s="233" t="s">
        <v>2722</v>
      </c>
      <c r="C26" s="250" t="s">
        <v>2910</v>
      </c>
      <c r="D26" s="234" t="s">
        <v>336</v>
      </c>
      <c r="E26" s="235">
        <v>17</v>
      </c>
      <c r="F26" s="236"/>
      <c r="G26" s="237">
        <f>ROUND(E26*F26,2)</f>
        <v>0</v>
      </c>
      <c r="H26" s="236"/>
      <c r="I26" s="237">
        <f>ROUND(E26*H26,2)</f>
        <v>0</v>
      </c>
      <c r="J26" s="236"/>
      <c r="K26" s="237">
        <f>ROUND(E26*J26,2)</f>
        <v>0</v>
      </c>
      <c r="L26" s="237">
        <v>12</v>
      </c>
      <c r="M26" s="237">
        <f>G26*(1+L26/100)</f>
        <v>0</v>
      </c>
      <c r="N26" s="235">
        <v>0</v>
      </c>
      <c r="O26" s="235">
        <f>ROUND(E26*N26,2)</f>
        <v>0</v>
      </c>
      <c r="P26" s="235">
        <v>0</v>
      </c>
      <c r="Q26" s="235">
        <f>ROUND(E26*P26,2)</f>
        <v>0</v>
      </c>
      <c r="R26" s="237"/>
      <c r="S26" s="237" t="s">
        <v>325</v>
      </c>
      <c r="T26" s="23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51" t="s">
        <v>2975</v>
      </c>
      <c r="D27" s="239"/>
      <c r="E27" s="239"/>
      <c r="F27" s="239"/>
      <c r="G27" s="23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11</v>
      </c>
      <c r="B28" s="233" t="s">
        <v>2724</v>
      </c>
      <c r="C28" s="250" t="s">
        <v>2976</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5">
      <c r="A29" s="217"/>
      <c r="B29" s="218"/>
      <c r="C29" s="251" t="s">
        <v>2977</v>
      </c>
      <c r="D29" s="239"/>
      <c r="E29" s="239"/>
      <c r="F29" s="239"/>
      <c r="G29" s="239"/>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32">
        <v>12</v>
      </c>
      <c r="B30" s="233" t="s">
        <v>2726</v>
      </c>
      <c r="C30" s="250" t="s">
        <v>2978</v>
      </c>
      <c r="D30" s="234" t="s">
        <v>336</v>
      </c>
      <c r="E30" s="235">
        <v>1</v>
      </c>
      <c r="F30" s="236"/>
      <c r="G30" s="237">
        <f>ROUND(E30*F30,2)</f>
        <v>0</v>
      </c>
      <c r="H30" s="236"/>
      <c r="I30" s="237">
        <f>ROUND(E30*H30,2)</f>
        <v>0</v>
      </c>
      <c r="J30" s="236"/>
      <c r="K30" s="237">
        <f>ROUND(E30*J30,2)</f>
        <v>0</v>
      </c>
      <c r="L30" s="237">
        <v>12</v>
      </c>
      <c r="M30" s="237">
        <f>G30*(1+L30/100)</f>
        <v>0</v>
      </c>
      <c r="N30" s="235">
        <v>0</v>
      </c>
      <c r="O30" s="235">
        <f>ROUND(E30*N30,2)</f>
        <v>0</v>
      </c>
      <c r="P30" s="235">
        <v>0</v>
      </c>
      <c r="Q30" s="235">
        <f>ROUND(E30*P30,2)</f>
        <v>0</v>
      </c>
      <c r="R30" s="237"/>
      <c r="S30" s="237" t="s">
        <v>325</v>
      </c>
      <c r="T30" s="23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51" t="s">
        <v>2979</v>
      </c>
      <c r="D31" s="239"/>
      <c r="E31" s="239"/>
      <c r="F31" s="239"/>
      <c r="G31" s="239"/>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13</v>
      </c>
      <c r="B32" s="243" t="s">
        <v>2728</v>
      </c>
      <c r="C32" s="253" t="s">
        <v>2980</v>
      </c>
      <c r="D32" s="244" t="s">
        <v>336</v>
      </c>
      <c r="E32" s="245">
        <v>7</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14</v>
      </c>
      <c r="B33" s="243" t="s">
        <v>2730</v>
      </c>
      <c r="C33" s="253" t="s">
        <v>2910</v>
      </c>
      <c r="D33" s="244" t="s">
        <v>336</v>
      </c>
      <c r="E33" s="245">
        <v>7</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15</v>
      </c>
      <c r="B34" s="243" t="s">
        <v>2732</v>
      </c>
      <c r="C34" s="253" t="s">
        <v>2981</v>
      </c>
      <c r="D34" s="244" t="s">
        <v>336</v>
      </c>
      <c r="E34" s="245">
        <v>1</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16</v>
      </c>
      <c r="B35" s="243" t="s">
        <v>2734</v>
      </c>
      <c r="C35" s="253" t="s">
        <v>2910</v>
      </c>
      <c r="D35" s="244" t="s">
        <v>336</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17</v>
      </c>
      <c r="B36" s="233" t="s">
        <v>2737</v>
      </c>
      <c r="C36" s="250" t="s">
        <v>2982</v>
      </c>
      <c r="D36" s="234" t="s">
        <v>336</v>
      </c>
      <c r="E36" s="235">
        <v>1</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5">
      <c r="A37" s="3"/>
      <c r="B37" s="4"/>
      <c r="C37" s="254"/>
      <c r="D37" s="6"/>
      <c r="E37" s="3"/>
      <c r="F37" s="3"/>
      <c r="G37" s="3"/>
      <c r="H37" s="3"/>
      <c r="I37" s="3"/>
      <c r="J37" s="3"/>
      <c r="K37" s="3"/>
      <c r="L37" s="3"/>
      <c r="M37" s="3"/>
      <c r="N37" s="3"/>
      <c r="O37" s="3"/>
      <c r="P37" s="3"/>
      <c r="Q37" s="3"/>
      <c r="R37" s="3"/>
      <c r="S37" s="3"/>
      <c r="T37" s="3"/>
      <c r="U37" s="3"/>
      <c r="V37" s="3"/>
      <c r="W37" s="3"/>
      <c r="X37" s="3"/>
      <c r="Y37" s="3"/>
      <c r="AE37">
        <v>12</v>
      </c>
      <c r="AF37">
        <v>21</v>
      </c>
      <c r="AG37" t="s">
        <v>273</v>
      </c>
    </row>
    <row r="38" spans="1:60" x14ac:dyDescent="0.25">
      <c r="A38" s="213"/>
      <c r="B38" s="214" t="s">
        <v>29</v>
      </c>
      <c r="C38" s="255"/>
      <c r="D38" s="215"/>
      <c r="E38" s="216"/>
      <c r="F38" s="216"/>
      <c r="G38" s="231">
        <f>G8</f>
        <v>0</v>
      </c>
      <c r="H38" s="3"/>
      <c r="I38" s="3"/>
      <c r="J38" s="3"/>
      <c r="K38" s="3"/>
      <c r="L38" s="3"/>
      <c r="M38" s="3"/>
      <c r="N38" s="3"/>
      <c r="O38" s="3"/>
      <c r="P38" s="3"/>
      <c r="Q38" s="3"/>
      <c r="R38" s="3"/>
      <c r="S38" s="3"/>
      <c r="T38" s="3"/>
      <c r="U38" s="3"/>
      <c r="V38" s="3"/>
      <c r="W38" s="3"/>
      <c r="X38" s="3"/>
      <c r="Y38" s="3"/>
      <c r="AE38">
        <f>SUMIF(L7:L36,AE37,G7:G36)</f>
        <v>0</v>
      </c>
      <c r="AF38">
        <f>SUMIF(L7:L36,AF37,G7:G36)</f>
        <v>0</v>
      </c>
      <c r="AG38" t="s">
        <v>379</v>
      </c>
    </row>
    <row r="39" spans="1:60" x14ac:dyDescent="0.25">
      <c r="C39" s="256"/>
      <c r="D39" s="10"/>
      <c r="AG39" t="s">
        <v>386</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OQ9kxfmOlpV16eYO71RqagRzMMC+2NeFWVdfXRL8Vbgycq1X+/7b60Z8qyXcBnod9rsgjez1K/jJn4qjUgQ2g==" saltValue="GxYNE1dEmqeK+p8UE+2HmQ==" spinCount="100000" sheet="1" formatRows="0"/>
  <mergeCells count="15">
    <mergeCell ref="C27:G27"/>
    <mergeCell ref="C29:G29"/>
    <mergeCell ref="C31:G31"/>
    <mergeCell ref="C14:G14"/>
    <mergeCell ref="C16:G16"/>
    <mergeCell ref="C18:G18"/>
    <mergeCell ref="C20:G20"/>
    <mergeCell ref="C22:G22"/>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32750-30F3-4B2D-BFB7-E8C48A2DB18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92</v>
      </c>
      <c r="C4" s="202" t="s">
        <v>93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245</v>
      </c>
      <c r="C8" s="249" t="s">
        <v>246</v>
      </c>
      <c r="D8" s="227"/>
      <c r="E8" s="228"/>
      <c r="F8" s="229"/>
      <c r="G8" s="229">
        <f>SUMIF(AG9:AG12,"&lt;&gt;NOR",G9:G12)</f>
        <v>0</v>
      </c>
      <c r="H8" s="229"/>
      <c r="I8" s="229">
        <f>SUM(I9:I12)</f>
        <v>0</v>
      </c>
      <c r="J8" s="229"/>
      <c r="K8" s="229">
        <f>SUM(K9:K12)</f>
        <v>0</v>
      </c>
      <c r="L8" s="229"/>
      <c r="M8" s="229">
        <f>SUM(M9:M12)</f>
        <v>0</v>
      </c>
      <c r="N8" s="228"/>
      <c r="O8" s="228">
        <f>SUM(O9:O12)</f>
        <v>0</v>
      </c>
      <c r="P8" s="228"/>
      <c r="Q8" s="228">
        <f>SUM(Q9:Q12)</f>
        <v>0</v>
      </c>
      <c r="R8" s="229"/>
      <c r="S8" s="229"/>
      <c r="T8" s="230"/>
      <c r="U8" s="224"/>
      <c r="V8" s="224">
        <f>SUM(V9:V12)</f>
        <v>0</v>
      </c>
      <c r="W8" s="224"/>
      <c r="X8" s="224"/>
      <c r="Y8" s="224"/>
      <c r="AG8" t="s">
        <v>288</v>
      </c>
    </row>
    <row r="9" spans="1:60" outlineLevel="1" x14ac:dyDescent="0.25">
      <c r="A9" s="242">
        <v>1</v>
      </c>
      <c r="B9" s="243" t="s">
        <v>2696</v>
      </c>
      <c r="C9" s="253" t="s">
        <v>2983</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31</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2984</v>
      </c>
      <c r="D11" s="244" t="s">
        <v>336</v>
      </c>
      <c r="E11" s="245">
        <v>1</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31</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5">
      <c r="A13" s="225" t="s">
        <v>287</v>
      </c>
      <c r="B13" s="226" t="s">
        <v>247</v>
      </c>
      <c r="C13" s="249" t="s">
        <v>248</v>
      </c>
      <c r="D13" s="227"/>
      <c r="E13" s="228"/>
      <c r="F13" s="229"/>
      <c r="G13" s="229">
        <f>SUMIF(AG14:AG31,"&lt;&gt;NOR",G14:G31)</f>
        <v>0</v>
      </c>
      <c r="H13" s="229"/>
      <c r="I13" s="229">
        <f>SUM(I14:I31)</f>
        <v>0</v>
      </c>
      <c r="J13" s="229"/>
      <c r="K13" s="229">
        <f>SUM(K14:K31)</f>
        <v>0</v>
      </c>
      <c r="L13" s="229"/>
      <c r="M13" s="229">
        <f>SUM(M14:M31)</f>
        <v>0</v>
      </c>
      <c r="N13" s="228"/>
      <c r="O13" s="228">
        <f>SUM(O14:O31)</f>
        <v>0</v>
      </c>
      <c r="P13" s="228"/>
      <c r="Q13" s="228">
        <f>SUM(Q14:Q31)</f>
        <v>0</v>
      </c>
      <c r="R13" s="229"/>
      <c r="S13" s="229"/>
      <c r="T13" s="230"/>
      <c r="U13" s="224"/>
      <c r="V13" s="224">
        <f>SUM(V14:V31)</f>
        <v>0</v>
      </c>
      <c r="W13" s="224"/>
      <c r="X13" s="224"/>
      <c r="Y13" s="224"/>
      <c r="AG13" t="s">
        <v>288</v>
      </c>
    </row>
    <row r="14" spans="1:60" outlineLevel="1" x14ac:dyDescent="0.25">
      <c r="A14" s="242">
        <v>5</v>
      </c>
      <c r="B14" s="243" t="s">
        <v>2710</v>
      </c>
      <c r="C14" s="253" t="s">
        <v>2985</v>
      </c>
      <c r="D14" s="244" t="s">
        <v>336</v>
      </c>
      <c r="E14" s="245">
        <v>2</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6</v>
      </c>
      <c r="B15" s="243" t="s">
        <v>2713</v>
      </c>
      <c r="C15" s="253" t="s">
        <v>2986</v>
      </c>
      <c r="D15" s="244" t="s">
        <v>336</v>
      </c>
      <c r="E15" s="245">
        <v>2</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2716</v>
      </c>
      <c r="C16" s="253" t="s">
        <v>2987</v>
      </c>
      <c r="D16" s="244" t="s">
        <v>336</v>
      </c>
      <c r="E16" s="245">
        <v>30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2719</v>
      </c>
      <c r="C17" s="253" t="s">
        <v>2988</v>
      </c>
      <c r="D17" s="244" t="s">
        <v>336</v>
      </c>
      <c r="E17" s="245">
        <v>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2722</v>
      </c>
      <c r="C18" s="253" t="s">
        <v>31</v>
      </c>
      <c r="D18" s="244" t="s">
        <v>336</v>
      </c>
      <c r="E18" s="245">
        <v>2</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2724</v>
      </c>
      <c r="C19" s="253" t="s">
        <v>2989</v>
      </c>
      <c r="D19" s="244" t="s">
        <v>740</v>
      </c>
      <c r="E19" s="245">
        <v>40</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2726</v>
      </c>
      <c r="C20" s="253" t="s">
        <v>2990</v>
      </c>
      <c r="D20" s="244" t="s">
        <v>336</v>
      </c>
      <c r="E20" s="245">
        <v>40</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2728</v>
      </c>
      <c r="C21" s="253" t="s">
        <v>2991</v>
      </c>
      <c r="D21" s="244" t="s">
        <v>336</v>
      </c>
      <c r="E21" s="245">
        <v>1</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2730</v>
      </c>
      <c r="C22" s="253" t="s">
        <v>2992</v>
      </c>
      <c r="D22" s="244" t="s">
        <v>336</v>
      </c>
      <c r="E22" s="245">
        <v>1</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2732</v>
      </c>
      <c r="C23" s="253" t="s">
        <v>2993</v>
      </c>
      <c r="D23" s="244" t="s">
        <v>336</v>
      </c>
      <c r="E23" s="245">
        <v>1</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2734</v>
      </c>
      <c r="C24" s="253" t="s">
        <v>31</v>
      </c>
      <c r="D24" s="244" t="s">
        <v>336</v>
      </c>
      <c r="E24" s="245">
        <v>1</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2737</v>
      </c>
      <c r="C25" s="253" t="s">
        <v>2994</v>
      </c>
      <c r="D25" s="244" t="s">
        <v>336</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2739</v>
      </c>
      <c r="C26" s="253" t="s">
        <v>2995</v>
      </c>
      <c r="D26" s="244" t="s">
        <v>336</v>
      </c>
      <c r="E26" s="245">
        <v>1</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2742</v>
      </c>
      <c r="C27" s="253" t="s">
        <v>2996</v>
      </c>
      <c r="D27" s="244" t="s">
        <v>336</v>
      </c>
      <c r="E27" s="245">
        <v>2</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0.399999999999999" outlineLevel="1" x14ac:dyDescent="0.25">
      <c r="A28" s="242">
        <v>19</v>
      </c>
      <c r="B28" s="243" t="s">
        <v>2744</v>
      </c>
      <c r="C28" s="253" t="s">
        <v>2997</v>
      </c>
      <c r="D28" s="244" t="s">
        <v>336</v>
      </c>
      <c r="E28" s="245">
        <v>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20</v>
      </c>
      <c r="B29" s="243" t="s">
        <v>2746</v>
      </c>
      <c r="C29" s="253" t="s">
        <v>31</v>
      </c>
      <c r="D29" s="244" t="s">
        <v>336</v>
      </c>
      <c r="E29" s="245">
        <v>3</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21</v>
      </c>
      <c r="B30" s="243" t="s">
        <v>2748</v>
      </c>
      <c r="C30" s="253" t="s">
        <v>2998</v>
      </c>
      <c r="D30" s="244" t="s">
        <v>336</v>
      </c>
      <c r="E30" s="245">
        <v>1</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22</v>
      </c>
      <c r="B31" s="243" t="s">
        <v>2750</v>
      </c>
      <c r="C31" s="253" t="s">
        <v>2999</v>
      </c>
      <c r="D31" s="244" t="s">
        <v>336</v>
      </c>
      <c r="E31" s="245">
        <v>1</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5">
      <c r="A32" s="225" t="s">
        <v>287</v>
      </c>
      <c r="B32" s="226" t="s">
        <v>254</v>
      </c>
      <c r="C32" s="249" t="s">
        <v>255</v>
      </c>
      <c r="D32" s="227"/>
      <c r="E32" s="228"/>
      <c r="F32" s="229"/>
      <c r="G32" s="229">
        <f>SUMIF(AG33:AG53,"&lt;&gt;NOR",G33:G53)</f>
        <v>0</v>
      </c>
      <c r="H32" s="229"/>
      <c r="I32" s="229">
        <f>SUM(I33:I53)</f>
        <v>0</v>
      </c>
      <c r="J32" s="229"/>
      <c r="K32" s="229">
        <f>SUM(K33:K53)</f>
        <v>0</v>
      </c>
      <c r="L32" s="229"/>
      <c r="M32" s="229">
        <f>SUM(M33:M53)</f>
        <v>0</v>
      </c>
      <c r="N32" s="228"/>
      <c r="O32" s="228">
        <f>SUM(O33:O53)</f>
        <v>0</v>
      </c>
      <c r="P32" s="228"/>
      <c r="Q32" s="228">
        <f>SUM(Q33:Q53)</f>
        <v>0</v>
      </c>
      <c r="R32" s="229"/>
      <c r="S32" s="229"/>
      <c r="T32" s="230"/>
      <c r="U32" s="224"/>
      <c r="V32" s="224">
        <f>SUM(V33:V53)</f>
        <v>0</v>
      </c>
      <c r="W32" s="224"/>
      <c r="X32" s="224"/>
      <c r="Y32" s="224"/>
      <c r="AG32" t="s">
        <v>288</v>
      </c>
    </row>
    <row r="33" spans="1:60" outlineLevel="1" x14ac:dyDescent="0.25">
      <c r="A33" s="242">
        <v>23</v>
      </c>
      <c r="B33" s="243" t="s">
        <v>2754</v>
      </c>
      <c r="C33" s="253" t="s">
        <v>3000</v>
      </c>
      <c r="D33" s="244" t="s">
        <v>336</v>
      </c>
      <c r="E33" s="245">
        <v>50</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24</v>
      </c>
      <c r="B34" s="243" t="s">
        <v>2756</v>
      </c>
      <c r="C34" s="253" t="s">
        <v>3001</v>
      </c>
      <c r="D34" s="244" t="s">
        <v>336</v>
      </c>
      <c r="E34" s="245">
        <v>50</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25</v>
      </c>
      <c r="B35" s="243" t="s">
        <v>2758</v>
      </c>
      <c r="C35" s="253" t="s">
        <v>3002</v>
      </c>
      <c r="D35" s="244" t="s">
        <v>336</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26</v>
      </c>
      <c r="B36" s="243" t="s">
        <v>2760</v>
      </c>
      <c r="C36" s="253" t="s">
        <v>3003</v>
      </c>
      <c r="D36" s="244" t="s">
        <v>336</v>
      </c>
      <c r="E36" s="245">
        <v>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27</v>
      </c>
      <c r="B37" s="243" t="s">
        <v>2762</v>
      </c>
      <c r="C37" s="253" t="s">
        <v>3004</v>
      </c>
      <c r="D37" s="244" t="s">
        <v>336</v>
      </c>
      <c r="E37" s="245">
        <v>16</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c r="S37" s="247" t="s">
        <v>325</v>
      </c>
      <c r="T37" s="24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28</v>
      </c>
      <c r="B38" s="243" t="s">
        <v>2764</v>
      </c>
      <c r="C38" s="253" t="s">
        <v>3005</v>
      </c>
      <c r="D38" s="244" t="s">
        <v>336</v>
      </c>
      <c r="E38" s="245">
        <v>16</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42">
        <v>29</v>
      </c>
      <c r="B39" s="243" t="s">
        <v>2766</v>
      </c>
      <c r="C39" s="253" t="s">
        <v>3006</v>
      </c>
      <c r="D39" s="244" t="s">
        <v>336</v>
      </c>
      <c r="E39" s="245">
        <v>9</v>
      </c>
      <c r="F39" s="246"/>
      <c r="G39" s="247">
        <f>ROUND(E39*F39,2)</f>
        <v>0</v>
      </c>
      <c r="H39" s="246"/>
      <c r="I39" s="247">
        <f>ROUND(E39*H39,2)</f>
        <v>0</v>
      </c>
      <c r="J39" s="246"/>
      <c r="K39" s="247">
        <f>ROUND(E39*J39,2)</f>
        <v>0</v>
      </c>
      <c r="L39" s="247">
        <v>12</v>
      </c>
      <c r="M39" s="247">
        <f>G39*(1+L39/100)</f>
        <v>0</v>
      </c>
      <c r="N39" s="245">
        <v>0</v>
      </c>
      <c r="O39" s="245">
        <f>ROUND(E39*N39,2)</f>
        <v>0</v>
      </c>
      <c r="P39" s="245">
        <v>0</v>
      </c>
      <c r="Q39" s="245">
        <f>ROUND(E39*P39,2)</f>
        <v>0</v>
      </c>
      <c r="R39" s="247"/>
      <c r="S39" s="247" t="s">
        <v>325</v>
      </c>
      <c r="T39" s="24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42">
        <v>30</v>
      </c>
      <c r="B40" s="243" t="s">
        <v>2796</v>
      </c>
      <c r="C40" s="253" t="s">
        <v>3007</v>
      </c>
      <c r="D40" s="244" t="s">
        <v>336</v>
      </c>
      <c r="E40" s="245">
        <v>9</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31</v>
      </c>
      <c r="B41" s="243" t="s">
        <v>2768</v>
      </c>
      <c r="C41" s="253" t="s">
        <v>3008</v>
      </c>
      <c r="D41" s="244" t="s">
        <v>336</v>
      </c>
      <c r="E41" s="245">
        <v>1</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32</v>
      </c>
      <c r="B42" s="243" t="s">
        <v>2798</v>
      </c>
      <c r="C42" s="253" t="s">
        <v>3009</v>
      </c>
      <c r="D42" s="244" t="s">
        <v>336</v>
      </c>
      <c r="E42" s="245">
        <v>6</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33</v>
      </c>
      <c r="B43" s="243" t="s">
        <v>2770</v>
      </c>
      <c r="C43" s="253" t="s">
        <v>3010</v>
      </c>
      <c r="D43" s="244" t="s">
        <v>336</v>
      </c>
      <c r="E43" s="245">
        <v>1</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34</v>
      </c>
      <c r="B44" s="243" t="s">
        <v>2800</v>
      </c>
      <c r="C44" s="253" t="s">
        <v>3011</v>
      </c>
      <c r="D44" s="244" t="s">
        <v>336</v>
      </c>
      <c r="E44" s="245">
        <v>1</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35</v>
      </c>
      <c r="B45" s="243" t="s">
        <v>2954</v>
      </c>
      <c r="C45" s="253" t="s">
        <v>31</v>
      </c>
      <c r="D45" s="244" t="s">
        <v>336</v>
      </c>
      <c r="E45" s="245">
        <v>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36</v>
      </c>
      <c r="B46" s="243" t="s">
        <v>2956</v>
      </c>
      <c r="C46" s="253" t="s">
        <v>3012</v>
      </c>
      <c r="D46" s="244" t="s">
        <v>336</v>
      </c>
      <c r="E46" s="245">
        <v>1</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37</v>
      </c>
      <c r="B47" s="243" t="s">
        <v>2801</v>
      </c>
      <c r="C47" s="253" t="s">
        <v>31</v>
      </c>
      <c r="D47" s="244" t="s">
        <v>336</v>
      </c>
      <c r="E47" s="245">
        <v>1</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38</v>
      </c>
      <c r="B48" s="243" t="s">
        <v>2802</v>
      </c>
      <c r="C48" s="253" t="s">
        <v>3013</v>
      </c>
      <c r="D48" s="244" t="s">
        <v>336</v>
      </c>
      <c r="E48" s="245">
        <v>1</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39</v>
      </c>
      <c r="B49" s="243" t="s">
        <v>2804</v>
      </c>
      <c r="C49" s="253" t="s">
        <v>31</v>
      </c>
      <c r="D49" s="244" t="s">
        <v>336</v>
      </c>
      <c r="E49" s="245">
        <v>1</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40</v>
      </c>
      <c r="B50" s="243" t="s">
        <v>2805</v>
      </c>
      <c r="C50" s="253" t="s">
        <v>3014</v>
      </c>
      <c r="D50" s="244" t="s">
        <v>336</v>
      </c>
      <c r="E50" s="245">
        <v>1</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41</v>
      </c>
      <c r="B51" s="243" t="s">
        <v>2806</v>
      </c>
      <c r="C51" s="253" t="s">
        <v>3015</v>
      </c>
      <c r="D51" s="244" t="s">
        <v>336</v>
      </c>
      <c r="E51" s="245">
        <v>1</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42</v>
      </c>
      <c r="B52" s="243" t="s">
        <v>3016</v>
      </c>
      <c r="C52" s="253" t="s">
        <v>3017</v>
      </c>
      <c r="D52" s="244" t="s">
        <v>336</v>
      </c>
      <c r="E52" s="245">
        <v>1</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32">
        <v>43</v>
      </c>
      <c r="B53" s="233" t="s">
        <v>3018</v>
      </c>
      <c r="C53" s="250" t="s">
        <v>3019</v>
      </c>
      <c r="D53" s="234" t="s">
        <v>336</v>
      </c>
      <c r="E53" s="235">
        <v>1</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325</v>
      </c>
      <c r="T53" s="23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x14ac:dyDescent="0.25">
      <c r="A54" s="3"/>
      <c r="B54" s="4"/>
      <c r="C54" s="254"/>
      <c r="D54" s="6"/>
      <c r="E54" s="3"/>
      <c r="F54" s="3"/>
      <c r="G54" s="3"/>
      <c r="H54" s="3"/>
      <c r="I54" s="3"/>
      <c r="J54" s="3"/>
      <c r="K54" s="3"/>
      <c r="L54" s="3"/>
      <c r="M54" s="3"/>
      <c r="N54" s="3"/>
      <c r="O54" s="3"/>
      <c r="P54" s="3"/>
      <c r="Q54" s="3"/>
      <c r="R54" s="3"/>
      <c r="S54" s="3"/>
      <c r="T54" s="3"/>
      <c r="U54" s="3"/>
      <c r="V54" s="3"/>
      <c r="W54" s="3"/>
      <c r="X54" s="3"/>
      <c r="Y54" s="3"/>
      <c r="AE54">
        <v>12</v>
      </c>
      <c r="AF54">
        <v>21</v>
      </c>
      <c r="AG54" t="s">
        <v>273</v>
      </c>
    </row>
    <row r="55" spans="1:60" x14ac:dyDescent="0.25">
      <c r="A55" s="213"/>
      <c r="B55" s="214" t="s">
        <v>29</v>
      </c>
      <c r="C55" s="255"/>
      <c r="D55" s="215"/>
      <c r="E55" s="216"/>
      <c r="F55" s="216"/>
      <c r="G55" s="231">
        <f>G8+G13+G32</f>
        <v>0</v>
      </c>
      <c r="H55" s="3"/>
      <c r="I55" s="3"/>
      <c r="J55" s="3"/>
      <c r="K55" s="3"/>
      <c r="L55" s="3"/>
      <c r="M55" s="3"/>
      <c r="N55" s="3"/>
      <c r="O55" s="3"/>
      <c r="P55" s="3"/>
      <c r="Q55" s="3"/>
      <c r="R55" s="3"/>
      <c r="S55" s="3"/>
      <c r="T55" s="3"/>
      <c r="U55" s="3"/>
      <c r="V55" s="3"/>
      <c r="W55" s="3"/>
      <c r="X55" s="3"/>
      <c r="Y55" s="3"/>
      <c r="AE55">
        <f>SUMIF(L7:L53,AE54,G7:G53)</f>
        <v>0</v>
      </c>
      <c r="AF55">
        <f>SUMIF(L7:L53,AF54,G7:G53)</f>
        <v>0</v>
      </c>
      <c r="AG55" t="s">
        <v>379</v>
      </c>
    </row>
    <row r="56" spans="1:60" x14ac:dyDescent="0.25">
      <c r="C56" s="256"/>
      <c r="D56" s="10"/>
      <c r="AG56" t="s">
        <v>386</v>
      </c>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iPcIgUU5eid6mw9BSw974VXhPEsq4p8Fz7BQ7rNv4xE8x8xxe/t60Ek3vxUGhtGshBFnK8njneDShVLHwKYUQ==" saltValue="ipFNFUr/QoBVAVfk0A9St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BFDD-9C35-479D-822E-3387C491AF4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94</v>
      </c>
      <c r="C4" s="202" t="s">
        <v>95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238</v>
      </c>
      <c r="C8" s="249" t="s">
        <v>95</v>
      </c>
      <c r="D8" s="227"/>
      <c r="E8" s="228"/>
      <c r="F8" s="229"/>
      <c r="G8" s="229">
        <f>SUMIF(AG9:AG28,"&lt;&gt;NOR",G9:G28)</f>
        <v>0</v>
      </c>
      <c r="H8" s="229"/>
      <c r="I8" s="229">
        <f>SUM(I9:I28)</f>
        <v>0</v>
      </c>
      <c r="J8" s="229"/>
      <c r="K8" s="229">
        <f>SUM(K9:K28)</f>
        <v>0</v>
      </c>
      <c r="L8" s="229"/>
      <c r="M8" s="229">
        <f>SUM(M9:M28)</f>
        <v>0</v>
      </c>
      <c r="N8" s="228"/>
      <c r="O8" s="228">
        <f>SUM(O9:O28)</f>
        <v>0</v>
      </c>
      <c r="P8" s="228"/>
      <c r="Q8" s="228">
        <f>SUM(Q9:Q28)</f>
        <v>0</v>
      </c>
      <c r="R8" s="229"/>
      <c r="S8" s="229"/>
      <c r="T8" s="230"/>
      <c r="U8" s="224"/>
      <c r="V8" s="224">
        <f>SUM(V9:V28)</f>
        <v>0</v>
      </c>
      <c r="W8" s="224"/>
      <c r="X8" s="224"/>
      <c r="Y8" s="224"/>
      <c r="AG8" t="s">
        <v>288</v>
      </c>
    </row>
    <row r="9" spans="1:60" outlineLevel="1" x14ac:dyDescent="0.25">
      <c r="A9" s="242">
        <v>1</v>
      </c>
      <c r="B9" s="243" t="s">
        <v>2696</v>
      </c>
      <c r="C9" s="253" t="s">
        <v>3020</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3021</v>
      </c>
      <c r="C10" s="253" t="s">
        <v>3022</v>
      </c>
      <c r="D10" s="244" t="s">
        <v>437</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t="s">
        <v>606</v>
      </c>
      <c r="S10" s="247" t="s">
        <v>1446</v>
      </c>
      <c r="T10" s="248" t="s">
        <v>1446</v>
      </c>
      <c r="U10" s="220">
        <v>0</v>
      </c>
      <c r="V10" s="220">
        <f>ROUND(E10*U10,2)</f>
        <v>0</v>
      </c>
      <c r="W10" s="220"/>
      <c r="X10" s="220" t="s">
        <v>607</v>
      </c>
      <c r="Y10" s="220" t="s">
        <v>295</v>
      </c>
      <c r="Z10" s="210"/>
      <c r="AA10" s="210"/>
      <c r="AB10" s="210"/>
      <c r="AC10" s="210"/>
      <c r="AD10" s="210"/>
      <c r="AE10" s="210"/>
      <c r="AF10" s="210"/>
      <c r="AG10" s="210" t="s">
        <v>608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3023</v>
      </c>
      <c r="D11" s="244" t="s">
        <v>336</v>
      </c>
      <c r="E11" s="245">
        <v>1</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3024</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3025</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3026</v>
      </c>
      <c r="D14" s="244" t="s">
        <v>336</v>
      </c>
      <c r="E14" s="245">
        <v>16</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2950</v>
      </c>
      <c r="D15" s="244" t="s">
        <v>336</v>
      </c>
      <c r="E15" s="245">
        <v>16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3027</v>
      </c>
      <c r="D16" s="244" t="s">
        <v>336</v>
      </c>
      <c r="E16" s="245">
        <v>2</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2950</v>
      </c>
      <c r="D17" s="244" t="s">
        <v>336</v>
      </c>
      <c r="E17" s="245">
        <v>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3028</v>
      </c>
      <c r="D18" s="244" t="s">
        <v>336</v>
      </c>
      <c r="E18" s="245">
        <v>1</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2950</v>
      </c>
      <c r="D19" s="244" t="s">
        <v>336</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3029</v>
      </c>
      <c r="D20" s="244" t="s">
        <v>336</v>
      </c>
      <c r="E20" s="245">
        <v>10</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2950</v>
      </c>
      <c r="D21" s="244" t="s">
        <v>336</v>
      </c>
      <c r="E21" s="245">
        <v>10</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3030</v>
      </c>
      <c r="D22" s="244" t="s">
        <v>336</v>
      </c>
      <c r="E22" s="245">
        <v>2</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2950</v>
      </c>
      <c r="D23" s="244" t="s">
        <v>336</v>
      </c>
      <c r="E23" s="245">
        <v>2</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3031</v>
      </c>
      <c r="D24" s="244" t="s">
        <v>336</v>
      </c>
      <c r="E24" s="245">
        <v>1</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2737</v>
      </c>
      <c r="C25" s="253" t="s">
        <v>3032</v>
      </c>
      <c r="D25" s="244" t="s">
        <v>336</v>
      </c>
      <c r="E25" s="245">
        <v>1</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2739</v>
      </c>
      <c r="C26" s="253" t="s">
        <v>3033</v>
      </c>
      <c r="D26" s="244" t="s">
        <v>336</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2742</v>
      </c>
      <c r="C27" s="253" t="s">
        <v>3034</v>
      </c>
      <c r="D27" s="244" t="s">
        <v>336</v>
      </c>
      <c r="E27" s="245">
        <v>13</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20</v>
      </c>
      <c r="B28" s="233" t="s">
        <v>2744</v>
      </c>
      <c r="C28" s="250" t="s">
        <v>3035</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3"/>
      <c r="B29" s="4"/>
      <c r="C29" s="254"/>
      <c r="D29" s="6"/>
      <c r="E29" s="3"/>
      <c r="F29" s="3"/>
      <c r="G29" s="3"/>
      <c r="H29" s="3"/>
      <c r="I29" s="3"/>
      <c r="J29" s="3"/>
      <c r="K29" s="3"/>
      <c r="L29" s="3"/>
      <c r="M29" s="3"/>
      <c r="N29" s="3"/>
      <c r="O29" s="3"/>
      <c r="P29" s="3"/>
      <c r="Q29" s="3"/>
      <c r="R29" s="3"/>
      <c r="S29" s="3"/>
      <c r="T29" s="3"/>
      <c r="U29" s="3"/>
      <c r="V29" s="3"/>
      <c r="W29" s="3"/>
      <c r="X29" s="3"/>
      <c r="Y29" s="3"/>
      <c r="AE29">
        <v>12</v>
      </c>
      <c r="AF29">
        <v>21</v>
      </c>
      <c r="AG29" t="s">
        <v>273</v>
      </c>
    </row>
    <row r="30" spans="1:60" x14ac:dyDescent="0.25">
      <c r="A30" s="213"/>
      <c r="B30" s="214" t="s">
        <v>29</v>
      </c>
      <c r="C30" s="255"/>
      <c r="D30" s="215"/>
      <c r="E30" s="216"/>
      <c r="F30" s="216"/>
      <c r="G30" s="231">
        <f>G8</f>
        <v>0</v>
      </c>
      <c r="H30" s="3"/>
      <c r="I30" s="3"/>
      <c r="J30" s="3"/>
      <c r="K30" s="3"/>
      <c r="L30" s="3"/>
      <c r="M30" s="3"/>
      <c r="N30" s="3"/>
      <c r="O30" s="3"/>
      <c r="P30" s="3"/>
      <c r="Q30" s="3"/>
      <c r="R30" s="3"/>
      <c r="S30" s="3"/>
      <c r="T30" s="3"/>
      <c r="U30" s="3"/>
      <c r="V30" s="3"/>
      <c r="W30" s="3"/>
      <c r="X30" s="3"/>
      <c r="Y30" s="3"/>
      <c r="AE30">
        <f>SUMIF(L7:L28,AE29,G7:G28)</f>
        <v>0</v>
      </c>
      <c r="AF30">
        <f>SUMIF(L7:L28,AF29,G7:G28)</f>
        <v>0</v>
      </c>
      <c r="AG30" t="s">
        <v>379</v>
      </c>
    </row>
    <row r="31" spans="1:60" x14ac:dyDescent="0.25">
      <c r="C31" s="256"/>
      <c r="D31" s="10"/>
      <c r="AG31" t="s">
        <v>386</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E/dy91fUaU9+f+HKNfZ+6Y3d9/n4mIQjgkoE4vsyVUSbr64xeC2OFP/hml7Ne1QUBHhCkf1W08kWKSBIt/9vg==" saltValue="WkjYpaHAQjwXqjqJ9J9rb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C7EE-BB41-405C-BEEC-C06F0A172D7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96</v>
      </c>
      <c r="C4" s="202" t="s">
        <v>97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250</v>
      </c>
      <c r="C8" s="249" t="s">
        <v>97</v>
      </c>
      <c r="D8" s="227"/>
      <c r="E8" s="228"/>
      <c r="F8" s="229"/>
      <c r="G8" s="229">
        <f>SUMIF(AG9:AG16,"&lt;&gt;NOR",G9:G16)</f>
        <v>0</v>
      </c>
      <c r="H8" s="229"/>
      <c r="I8" s="229">
        <f>SUM(I9:I16)</f>
        <v>0</v>
      </c>
      <c r="J8" s="229"/>
      <c r="K8" s="229">
        <f>SUM(K9:K16)</f>
        <v>0</v>
      </c>
      <c r="L8" s="229"/>
      <c r="M8" s="229">
        <f>SUM(M9:M16)</f>
        <v>0</v>
      </c>
      <c r="N8" s="228"/>
      <c r="O8" s="228">
        <f>SUM(O9:O16)</f>
        <v>0</v>
      </c>
      <c r="P8" s="228"/>
      <c r="Q8" s="228">
        <f>SUM(Q9:Q16)</f>
        <v>0</v>
      </c>
      <c r="R8" s="229"/>
      <c r="S8" s="229"/>
      <c r="T8" s="230"/>
      <c r="U8" s="224"/>
      <c r="V8" s="224">
        <f>SUM(V9:V16)</f>
        <v>0</v>
      </c>
      <c r="W8" s="224"/>
      <c r="X8" s="224"/>
      <c r="Y8" s="224"/>
      <c r="AG8" t="s">
        <v>288</v>
      </c>
    </row>
    <row r="9" spans="1:60" outlineLevel="1" x14ac:dyDescent="0.25">
      <c r="A9" s="242">
        <v>1</v>
      </c>
      <c r="B9" s="243" t="s">
        <v>2696</v>
      </c>
      <c r="C9" s="253" t="s">
        <v>3036</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2950</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3037</v>
      </c>
      <c r="D11" s="244" t="s">
        <v>336</v>
      </c>
      <c r="E11" s="245">
        <v>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3038</v>
      </c>
      <c r="D12" s="244" t="s">
        <v>336</v>
      </c>
      <c r="E12" s="245">
        <v>2</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2950</v>
      </c>
      <c r="D13" s="244" t="s">
        <v>336</v>
      </c>
      <c r="E13" s="245">
        <v>2</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3039</v>
      </c>
      <c r="D14" s="244" t="s">
        <v>336</v>
      </c>
      <c r="E14" s="245">
        <v>2</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2950</v>
      </c>
      <c r="D15" s="244" t="s">
        <v>336</v>
      </c>
      <c r="E15" s="245">
        <v>2</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8</v>
      </c>
      <c r="B16" s="233" t="s">
        <v>2716</v>
      </c>
      <c r="C16" s="250" t="s">
        <v>3040</v>
      </c>
      <c r="D16" s="234" t="s">
        <v>336</v>
      </c>
      <c r="E16" s="235">
        <v>1</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c r="S16" s="237" t="s">
        <v>325</v>
      </c>
      <c r="T16" s="23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33" x14ac:dyDescent="0.25">
      <c r="A17" s="3"/>
      <c r="B17" s="4"/>
      <c r="C17" s="254"/>
      <c r="D17" s="6"/>
      <c r="E17" s="3"/>
      <c r="F17" s="3"/>
      <c r="G17" s="3"/>
      <c r="H17" s="3"/>
      <c r="I17" s="3"/>
      <c r="J17" s="3"/>
      <c r="K17" s="3"/>
      <c r="L17" s="3"/>
      <c r="M17" s="3"/>
      <c r="N17" s="3"/>
      <c r="O17" s="3"/>
      <c r="P17" s="3"/>
      <c r="Q17" s="3"/>
      <c r="R17" s="3"/>
      <c r="S17" s="3"/>
      <c r="T17" s="3"/>
      <c r="U17" s="3"/>
      <c r="V17" s="3"/>
      <c r="W17" s="3"/>
      <c r="X17" s="3"/>
      <c r="Y17" s="3"/>
      <c r="AE17">
        <v>12</v>
      </c>
      <c r="AF17">
        <v>21</v>
      </c>
      <c r="AG17" t="s">
        <v>273</v>
      </c>
    </row>
    <row r="18" spans="1:33" x14ac:dyDescent="0.25">
      <c r="A18" s="213"/>
      <c r="B18" s="214" t="s">
        <v>29</v>
      </c>
      <c r="C18" s="255"/>
      <c r="D18" s="215"/>
      <c r="E18" s="216"/>
      <c r="F18" s="216"/>
      <c r="G18" s="231">
        <f>G8</f>
        <v>0</v>
      </c>
      <c r="H18" s="3"/>
      <c r="I18" s="3"/>
      <c r="J18" s="3"/>
      <c r="K18" s="3"/>
      <c r="L18" s="3"/>
      <c r="M18" s="3"/>
      <c r="N18" s="3"/>
      <c r="O18" s="3"/>
      <c r="P18" s="3"/>
      <c r="Q18" s="3"/>
      <c r="R18" s="3"/>
      <c r="S18" s="3"/>
      <c r="T18" s="3"/>
      <c r="U18" s="3"/>
      <c r="V18" s="3"/>
      <c r="W18" s="3"/>
      <c r="X18" s="3"/>
      <c r="Y18" s="3"/>
      <c r="AE18">
        <f>SUMIF(L7:L16,AE17,G7:G16)</f>
        <v>0</v>
      </c>
      <c r="AF18">
        <f>SUMIF(L7:L16,AF17,G7:G16)</f>
        <v>0</v>
      </c>
      <c r="AG18" t="s">
        <v>379</v>
      </c>
    </row>
    <row r="19" spans="1:33" x14ac:dyDescent="0.25">
      <c r="C19" s="256"/>
      <c r="D19" s="10"/>
      <c r="AG19" t="s">
        <v>386</v>
      </c>
    </row>
    <row r="20" spans="1:33" x14ac:dyDescent="0.25">
      <c r="D20" s="10"/>
    </row>
    <row r="21" spans="1:33" x14ac:dyDescent="0.25">
      <c r="D21" s="10"/>
    </row>
    <row r="22" spans="1:33" x14ac:dyDescent="0.25">
      <c r="D22" s="10"/>
    </row>
    <row r="23" spans="1:33" x14ac:dyDescent="0.25">
      <c r="D23" s="10"/>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oPaIRSCpYes8IACOsbKN5JLCPMc9evV2p6fOKrhz8QZ666MnYOrdQ1BMOjob4AoWcr4yhqQolzfaBENJc3iGw==" saltValue="nR3mJzli5ZnYdHH7tJQn8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EE8A1-FBE9-43DE-815C-BD51F49340F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98</v>
      </c>
      <c r="C4" s="202" t="s">
        <v>99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249</v>
      </c>
      <c r="C8" s="249" t="s">
        <v>99</v>
      </c>
      <c r="D8" s="227"/>
      <c r="E8" s="228"/>
      <c r="F8" s="229"/>
      <c r="G8" s="229">
        <f>SUMIF(AG9:AG20,"&lt;&gt;NOR",G9:G20)</f>
        <v>0</v>
      </c>
      <c r="H8" s="229"/>
      <c r="I8" s="229">
        <f>SUM(I9:I20)</f>
        <v>0</v>
      </c>
      <c r="J8" s="229"/>
      <c r="K8" s="229">
        <f>SUM(K9:K20)</f>
        <v>0</v>
      </c>
      <c r="L8" s="229"/>
      <c r="M8" s="229">
        <f>SUM(M9:M20)</f>
        <v>0</v>
      </c>
      <c r="N8" s="228"/>
      <c r="O8" s="228">
        <f>SUM(O9:O20)</f>
        <v>0</v>
      </c>
      <c r="P8" s="228"/>
      <c r="Q8" s="228">
        <f>SUM(Q9:Q20)</f>
        <v>0</v>
      </c>
      <c r="R8" s="229"/>
      <c r="S8" s="229"/>
      <c r="T8" s="230"/>
      <c r="U8" s="224"/>
      <c r="V8" s="224">
        <f>SUM(V9:V20)</f>
        <v>0</v>
      </c>
      <c r="W8" s="224"/>
      <c r="X8" s="224"/>
      <c r="Y8" s="224"/>
      <c r="AG8" t="s">
        <v>288</v>
      </c>
    </row>
    <row r="9" spans="1:60" outlineLevel="1" x14ac:dyDescent="0.25">
      <c r="A9" s="242">
        <v>1</v>
      </c>
      <c r="B9" s="243" t="s">
        <v>2696</v>
      </c>
      <c r="C9" s="253" t="s">
        <v>3041</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3042</v>
      </c>
      <c r="D10" s="244" t="s">
        <v>336</v>
      </c>
      <c r="E10" s="245">
        <v>22</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3043</v>
      </c>
      <c r="D11" s="244" t="s">
        <v>336</v>
      </c>
      <c r="E11" s="245">
        <v>22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3044</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3045</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3046</v>
      </c>
      <c r="D14" s="244" t="s">
        <v>336</v>
      </c>
      <c r="E14" s="245">
        <v>8</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3047</v>
      </c>
      <c r="D15" s="244" t="s">
        <v>740</v>
      </c>
      <c r="E15" s="245">
        <v>110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3048</v>
      </c>
      <c r="D16" s="244" t="s">
        <v>336</v>
      </c>
      <c r="E16" s="245">
        <v>1</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3049</v>
      </c>
      <c r="D17" s="244" t="s">
        <v>740</v>
      </c>
      <c r="E17" s="245">
        <v>60</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3050</v>
      </c>
      <c r="D18" s="244" t="s">
        <v>336</v>
      </c>
      <c r="E18" s="245">
        <v>1</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3051</v>
      </c>
      <c r="D19" s="244" t="s">
        <v>336</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32">
        <v>12</v>
      </c>
      <c r="B20" s="233" t="s">
        <v>2726</v>
      </c>
      <c r="C20" s="250" t="s">
        <v>3052</v>
      </c>
      <c r="D20" s="234" t="s">
        <v>336</v>
      </c>
      <c r="E20" s="235">
        <v>1</v>
      </c>
      <c r="F20" s="236"/>
      <c r="G20" s="237">
        <f>ROUND(E20*F20,2)</f>
        <v>0</v>
      </c>
      <c r="H20" s="236"/>
      <c r="I20" s="237">
        <f>ROUND(E20*H20,2)</f>
        <v>0</v>
      </c>
      <c r="J20" s="236"/>
      <c r="K20" s="237">
        <f>ROUND(E20*J20,2)</f>
        <v>0</v>
      </c>
      <c r="L20" s="237">
        <v>12</v>
      </c>
      <c r="M20" s="237">
        <f>G20*(1+L20/100)</f>
        <v>0</v>
      </c>
      <c r="N20" s="235">
        <v>0</v>
      </c>
      <c r="O20" s="235">
        <f>ROUND(E20*N20,2)</f>
        <v>0</v>
      </c>
      <c r="P20" s="235">
        <v>0</v>
      </c>
      <c r="Q20" s="235">
        <f>ROUND(E20*P20,2)</f>
        <v>0</v>
      </c>
      <c r="R20" s="237"/>
      <c r="S20" s="237" t="s">
        <v>325</v>
      </c>
      <c r="T20" s="23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5">
      <c r="A21" s="3"/>
      <c r="B21" s="4"/>
      <c r="C21" s="254"/>
      <c r="D21" s="6"/>
      <c r="E21" s="3"/>
      <c r="F21" s="3"/>
      <c r="G21" s="3"/>
      <c r="H21" s="3"/>
      <c r="I21" s="3"/>
      <c r="J21" s="3"/>
      <c r="K21" s="3"/>
      <c r="L21" s="3"/>
      <c r="M21" s="3"/>
      <c r="N21" s="3"/>
      <c r="O21" s="3"/>
      <c r="P21" s="3"/>
      <c r="Q21" s="3"/>
      <c r="R21" s="3"/>
      <c r="S21" s="3"/>
      <c r="T21" s="3"/>
      <c r="U21" s="3"/>
      <c r="V21" s="3"/>
      <c r="W21" s="3"/>
      <c r="X21" s="3"/>
      <c r="Y21" s="3"/>
      <c r="AE21">
        <v>12</v>
      </c>
      <c r="AF21">
        <v>21</v>
      </c>
      <c r="AG21" t="s">
        <v>273</v>
      </c>
    </row>
    <row r="22" spans="1:60" x14ac:dyDescent="0.25">
      <c r="A22" s="213"/>
      <c r="B22" s="214" t="s">
        <v>29</v>
      </c>
      <c r="C22" s="255"/>
      <c r="D22" s="215"/>
      <c r="E22" s="216"/>
      <c r="F22" s="216"/>
      <c r="G22" s="231">
        <f>G8</f>
        <v>0</v>
      </c>
      <c r="H22" s="3"/>
      <c r="I22" s="3"/>
      <c r="J22" s="3"/>
      <c r="K22" s="3"/>
      <c r="L22" s="3"/>
      <c r="M22" s="3"/>
      <c r="N22" s="3"/>
      <c r="O22" s="3"/>
      <c r="P22" s="3"/>
      <c r="Q22" s="3"/>
      <c r="R22" s="3"/>
      <c r="S22" s="3"/>
      <c r="T22" s="3"/>
      <c r="U22" s="3"/>
      <c r="V22" s="3"/>
      <c r="W22" s="3"/>
      <c r="X22" s="3"/>
      <c r="Y22" s="3"/>
      <c r="AE22">
        <f>SUMIF(L7:L20,AE21,G7:G20)</f>
        <v>0</v>
      </c>
      <c r="AF22">
        <f>SUMIF(L7:L20,AF21,G7:G20)</f>
        <v>0</v>
      </c>
      <c r="AG22" t="s">
        <v>379</v>
      </c>
    </row>
    <row r="23" spans="1:60" x14ac:dyDescent="0.25">
      <c r="C23" s="256"/>
      <c r="D23" s="10"/>
      <c r="AG23" t="s">
        <v>386</v>
      </c>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65Np90AYTpUWSlxuTXc8/qZHFylpz9oyZZrJJjM6H+G1cP0U7ggP1apc0MStOXCG3fhGnJPjfeO6FXWXenM9Tg==" saltValue="6g0TsaubxRHnwvuI06+Ck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7120-72F4-4E7A-8BA2-2B684667984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100</v>
      </c>
      <c r="C4" s="202" t="s">
        <v>101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233</v>
      </c>
      <c r="C8" s="249" t="s">
        <v>101</v>
      </c>
      <c r="D8" s="227"/>
      <c r="E8" s="228"/>
      <c r="F8" s="229"/>
      <c r="G8" s="229">
        <f>SUMIF(AG9:AG28,"&lt;&gt;NOR",G9:G28)</f>
        <v>0</v>
      </c>
      <c r="H8" s="229"/>
      <c r="I8" s="229">
        <f>SUM(I9:I28)</f>
        <v>0</v>
      </c>
      <c r="J8" s="229"/>
      <c r="K8" s="229">
        <f>SUM(K9:K28)</f>
        <v>0</v>
      </c>
      <c r="L8" s="229"/>
      <c r="M8" s="229">
        <f>SUM(M9:M28)</f>
        <v>0</v>
      </c>
      <c r="N8" s="228"/>
      <c r="O8" s="228">
        <f>SUM(O9:O28)</f>
        <v>0</v>
      </c>
      <c r="P8" s="228"/>
      <c r="Q8" s="228">
        <f>SUM(Q9:Q28)</f>
        <v>0</v>
      </c>
      <c r="R8" s="229"/>
      <c r="S8" s="229"/>
      <c r="T8" s="230"/>
      <c r="U8" s="224"/>
      <c r="V8" s="224">
        <f>SUM(V9:V28)</f>
        <v>0</v>
      </c>
      <c r="W8" s="224"/>
      <c r="X8" s="224"/>
      <c r="Y8" s="224"/>
      <c r="AG8" t="s">
        <v>288</v>
      </c>
    </row>
    <row r="9" spans="1:60" outlineLevel="1" x14ac:dyDescent="0.25">
      <c r="A9" s="242">
        <v>1</v>
      </c>
      <c r="B9" s="243" t="s">
        <v>2696</v>
      </c>
      <c r="C9" s="253" t="s">
        <v>3053</v>
      </c>
      <c r="D9" s="244" t="s">
        <v>687</v>
      </c>
      <c r="E9" s="245">
        <v>20</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3054</v>
      </c>
      <c r="D10" s="244" t="s">
        <v>687</v>
      </c>
      <c r="E10" s="245">
        <v>8</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3055</v>
      </c>
      <c r="D11" s="244" t="s">
        <v>740</v>
      </c>
      <c r="E11" s="245">
        <v>30</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3056</v>
      </c>
      <c r="D12" s="244" t="s">
        <v>740</v>
      </c>
      <c r="E12" s="245">
        <v>30</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3057</v>
      </c>
      <c r="D13" s="244" t="s">
        <v>740</v>
      </c>
      <c r="E13" s="245">
        <v>30</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3058</v>
      </c>
      <c r="D14" s="244" t="s">
        <v>687</v>
      </c>
      <c r="E14" s="245">
        <v>27</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3059</v>
      </c>
      <c r="D15" s="244" t="s">
        <v>687</v>
      </c>
      <c r="E15" s="245">
        <v>120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3060</v>
      </c>
      <c r="D16" s="244" t="s">
        <v>336</v>
      </c>
      <c r="E16" s="245">
        <v>200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3061</v>
      </c>
      <c r="D17" s="244" t="s">
        <v>336</v>
      </c>
      <c r="E17" s="245">
        <v>12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3062</v>
      </c>
      <c r="D18" s="244" t="s">
        <v>336</v>
      </c>
      <c r="E18" s="245">
        <v>20</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3063</v>
      </c>
      <c r="D19" s="244" t="s">
        <v>336</v>
      </c>
      <c r="E19" s="245">
        <v>40</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3064</v>
      </c>
      <c r="D20" s="244" t="s">
        <v>336</v>
      </c>
      <c r="E20" s="245">
        <v>1</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3065</v>
      </c>
      <c r="D21" s="244" t="s">
        <v>336</v>
      </c>
      <c r="E21" s="245">
        <v>8</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3066</v>
      </c>
      <c r="D22" s="244" t="s">
        <v>336</v>
      </c>
      <c r="E22" s="245">
        <v>2</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3067</v>
      </c>
      <c r="D23" s="244" t="s">
        <v>336</v>
      </c>
      <c r="E23" s="245">
        <v>1</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3068</v>
      </c>
      <c r="D24" s="244" t="s">
        <v>336</v>
      </c>
      <c r="E24" s="245">
        <v>3</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2737</v>
      </c>
      <c r="C25" s="253" t="s">
        <v>3069</v>
      </c>
      <c r="D25" s="244" t="s">
        <v>336</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2739</v>
      </c>
      <c r="C26" s="253" t="s">
        <v>3070</v>
      </c>
      <c r="D26" s="244" t="s">
        <v>336</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2742</v>
      </c>
      <c r="C27" s="253" t="s">
        <v>3071</v>
      </c>
      <c r="D27" s="244" t="s">
        <v>336</v>
      </c>
      <c r="E27" s="245">
        <v>1</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20</v>
      </c>
      <c r="B28" s="233" t="s">
        <v>2744</v>
      </c>
      <c r="C28" s="250" t="s">
        <v>3072</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3"/>
      <c r="B29" s="4"/>
      <c r="C29" s="254"/>
      <c r="D29" s="6"/>
      <c r="E29" s="3"/>
      <c r="F29" s="3"/>
      <c r="G29" s="3"/>
      <c r="H29" s="3"/>
      <c r="I29" s="3"/>
      <c r="J29" s="3"/>
      <c r="K29" s="3"/>
      <c r="L29" s="3"/>
      <c r="M29" s="3"/>
      <c r="N29" s="3"/>
      <c r="O29" s="3"/>
      <c r="P29" s="3"/>
      <c r="Q29" s="3"/>
      <c r="R29" s="3"/>
      <c r="S29" s="3"/>
      <c r="T29" s="3"/>
      <c r="U29" s="3"/>
      <c r="V29" s="3"/>
      <c r="W29" s="3"/>
      <c r="X29" s="3"/>
      <c r="Y29" s="3"/>
      <c r="AE29">
        <v>12</v>
      </c>
      <c r="AF29">
        <v>21</v>
      </c>
      <c r="AG29" t="s">
        <v>273</v>
      </c>
    </row>
    <row r="30" spans="1:60" x14ac:dyDescent="0.25">
      <c r="A30" s="213"/>
      <c r="B30" s="214" t="s">
        <v>29</v>
      </c>
      <c r="C30" s="255"/>
      <c r="D30" s="215"/>
      <c r="E30" s="216"/>
      <c r="F30" s="216"/>
      <c r="G30" s="231">
        <f>G8</f>
        <v>0</v>
      </c>
      <c r="H30" s="3"/>
      <c r="I30" s="3"/>
      <c r="J30" s="3"/>
      <c r="K30" s="3"/>
      <c r="L30" s="3"/>
      <c r="M30" s="3"/>
      <c r="N30" s="3"/>
      <c r="O30" s="3"/>
      <c r="P30" s="3"/>
      <c r="Q30" s="3"/>
      <c r="R30" s="3"/>
      <c r="S30" s="3"/>
      <c r="T30" s="3"/>
      <c r="U30" s="3"/>
      <c r="V30" s="3"/>
      <c r="W30" s="3"/>
      <c r="X30" s="3"/>
      <c r="Y30" s="3"/>
      <c r="AE30">
        <f>SUMIF(L7:L28,AE29,G7:G28)</f>
        <v>0</v>
      </c>
      <c r="AF30">
        <f>SUMIF(L7:L28,AF29,G7:G28)</f>
        <v>0</v>
      </c>
      <c r="AG30" t="s">
        <v>379</v>
      </c>
    </row>
    <row r="31" spans="1:60" x14ac:dyDescent="0.25">
      <c r="C31" s="256"/>
      <c r="D31" s="10"/>
      <c r="AG31" t="s">
        <v>386</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jNeKpmAIaV3ZHrVv2TJHSRyVLB3BazS7X47X+lCNDh+esdObwhvon8BaZT5GCWwpe5ujKsQBPu8qStuh7vIQ==" saltValue="Bcg3rWlfGGS/rbsNnV2JA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A3BD-1A3C-4E3C-8D2A-AF88CA80863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102</v>
      </c>
      <c r="C4" s="202" t="s">
        <v>103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251</v>
      </c>
      <c r="C8" s="249" t="s">
        <v>103</v>
      </c>
      <c r="D8" s="227"/>
      <c r="E8" s="228"/>
      <c r="F8" s="229"/>
      <c r="G8" s="229">
        <f>SUMIF(AG9:AG36,"&lt;&gt;NOR",G9:G36)</f>
        <v>0</v>
      </c>
      <c r="H8" s="229"/>
      <c r="I8" s="229">
        <f>SUM(I9:I36)</f>
        <v>0</v>
      </c>
      <c r="J8" s="229"/>
      <c r="K8" s="229">
        <f>SUM(K9:K36)</f>
        <v>0</v>
      </c>
      <c r="L8" s="229"/>
      <c r="M8" s="229">
        <f>SUM(M9:M36)</f>
        <v>0</v>
      </c>
      <c r="N8" s="228"/>
      <c r="O8" s="228">
        <f>SUM(O9:O36)</f>
        <v>0</v>
      </c>
      <c r="P8" s="228"/>
      <c r="Q8" s="228">
        <f>SUM(Q9:Q36)</f>
        <v>0</v>
      </c>
      <c r="R8" s="229"/>
      <c r="S8" s="229"/>
      <c r="T8" s="230"/>
      <c r="U8" s="224"/>
      <c r="V8" s="224">
        <f>SUM(V9:V36)</f>
        <v>0</v>
      </c>
      <c r="W8" s="224"/>
      <c r="X8" s="224"/>
      <c r="Y8" s="224"/>
      <c r="AG8" t="s">
        <v>288</v>
      </c>
    </row>
    <row r="9" spans="1:60" outlineLevel="1" x14ac:dyDescent="0.25">
      <c r="A9" s="242">
        <v>1</v>
      </c>
      <c r="B9" s="243" t="s">
        <v>2696</v>
      </c>
      <c r="C9" s="253" t="s">
        <v>3073</v>
      </c>
      <c r="D9" s="244" t="s">
        <v>340</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3074</v>
      </c>
      <c r="D10" s="244" t="s">
        <v>340</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3075</v>
      </c>
      <c r="D11" s="244" t="s">
        <v>340</v>
      </c>
      <c r="E11" s="245">
        <v>6</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3076</v>
      </c>
      <c r="D12" s="244" t="s">
        <v>340</v>
      </c>
      <c r="E12" s="245">
        <v>6</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3077</v>
      </c>
      <c r="D13" s="244" t="s">
        <v>340</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3078</v>
      </c>
      <c r="D14" s="244" t="s">
        <v>340</v>
      </c>
      <c r="E14" s="245">
        <v>8</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3079</v>
      </c>
      <c r="D15" s="244" t="s">
        <v>340</v>
      </c>
      <c r="E15" s="245">
        <v>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3080</v>
      </c>
      <c r="D16" s="244" t="s">
        <v>340</v>
      </c>
      <c r="E16" s="245">
        <v>7</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3081</v>
      </c>
      <c r="D17" s="244" t="s">
        <v>340</v>
      </c>
      <c r="E17" s="245">
        <v>7</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3082</v>
      </c>
      <c r="D18" s="244" t="s">
        <v>340</v>
      </c>
      <c r="E18" s="245">
        <v>2</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3083</v>
      </c>
      <c r="D19" s="244" t="s">
        <v>340</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3084</v>
      </c>
      <c r="D20" s="244" t="s">
        <v>340</v>
      </c>
      <c r="E20" s="245">
        <v>2</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3085</v>
      </c>
      <c r="D21" s="244" t="s">
        <v>389</v>
      </c>
      <c r="E21" s="245">
        <v>170</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3086</v>
      </c>
      <c r="D22" s="244" t="s">
        <v>389</v>
      </c>
      <c r="E22" s="245">
        <v>10</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3087</v>
      </c>
      <c r="D23" s="244" t="s">
        <v>389</v>
      </c>
      <c r="E23" s="245">
        <v>100</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3088</v>
      </c>
      <c r="D24" s="244" t="s">
        <v>340</v>
      </c>
      <c r="E24" s="245">
        <v>25</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2742</v>
      </c>
      <c r="C25" s="253" t="s">
        <v>3089</v>
      </c>
      <c r="D25" s="244" t="s">
        <v>340</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2744</v>
      </c>
      <c r="C26" s="253" t="s">
        <v>3090</v>
      </c>
      <c r="D26" s="244" t="s">
        <v>340</v>
      </c>
      <c r="E26" s="245">
        <v>38</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2746</v>
      </c>
      <c r="C27" s="253" t="s">
        <v>3091</v>
      </c>
      <c r="D27" s="244" t="s">
        <v>340</v>
      </c>
      <c r="E27" s="245">
        <v>1</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20</v>
      </c>
      <c r="B28" s="243" t="s">
        <v>2748</v>
      </c>
      <c r="C28" s="253" t="s">
        <v>3092</v>
      </c>
      <c r="D28" s="244" t="s">
        <v>340</v>
      </c>
      <c r="E28" s="245">
        <v>1</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21</v>
      </c>
      <c r="B29" s="243" t="s">
        <v>2750</v>
      </c>
      <c r="C29" s="253" t="s">
        <v>3093</v>
      </c>
      <c r="D29" s="244" t="s">
        <v>340</v>
      </c>
      <c r="E29" s="245">
        <v>9</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22</v>
      </c>
      <c r="B30" s="243" t="s">
        <v>2752</v>
      </c>
      <c r="C30" s="253" t="s">
        <v>3094</v>
      </c>
      <c r="D30" s="244" t="s">
        <v>389</v>
      </c>
      <c r="E30" s="245">
        <v>280</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23</v>
      </c>
      <c r="B31" s="243" t="s">
        <v>2754</v>
      </c>
      <c r="C31" s="253" t="s">
        <v>3095</v>
      </c>
      <c r="D31" s="244" t="s">
        <v>340</v>
      </c>
      <c r="E31" s="245">
        <v>13</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24</v>
      </c>
      <c r="B32" s="243" t="s">
        <v>2756</v>
      </c>
      <c r="C32" s="253" t="s">
        <v>3096</v>
      </c>
      <c r="D32" s="244" t="s">
        <v>340</v>
      </c>
      <c r="E32" s="245">
        <v>38</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25</v>
      </c>
      <c r="B33" s="243" t="s">
        <v>2758</v>
      </c>
      <c r="C33" s="253" t="s">
        <v>3097</v>
      </c>
      <c r="D33" s="244" t="s">
        <v>340</v>
      </c>
      <c r="E33" s="245">
        <v>1</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26</v>
      </c>
      <c r="B34" s="243" t="s">
        <v>2760</v>
      </c>
      <c r="C34" s="253" t="s">
        <v>3098</v>
      </c>
      <c r="D34" s="244" t="s">
        <v>340</v>
      </c>
      <c r="E34" s="245">
        <v>6</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27</v>
      </c>
      <c r="B35" s="243" t="s">
        <v>2737</v>
      </c>
      <c r="C35" s="253" t="s">
        <v>3099</v>
      </c>
      <c r="D35" s="244" t="s">
        <v>340</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28</v>
      </c>
      <c r="B36" s="233" t="s">
        <v>2739</v>
      </c>
      <c r="C36" s="250" t="s">
        <v>3100</v>
      </c>
      <c r="D36" s="234" t="s">
        <v>340</v>
      </c>
      <c r="E36" s="235">
        <v>1</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5">
      <c r="A37" s="3"/>
      <c r="B37" s="4"/>
      <c r="C37" s="254"/>
      <c r="D37" s="6"/>
      <c r="E37" s="3"/>
      <c r="F37" s="3"/>
      <c r="G37" s="3"/>
      <c r="H37" s="3"/>
      <c r="I37" s="3"/>
      <c r="J37" s="3"/>
      <c r="K37" s="3"/>
      <c r="L37" s="3"/>
      <c r="M37" s="3"/>
      <c r="N37" s="3"/>
      <c r="O37" s="3"/>
      <c r="P37" s="3"/>
      <c r="Q37" s="3"/>
      <c r="R37" s="3"/>
      <c r="S37" s="3"/>
      <c r="T37" s="3"/>
      <c r="U37" s="3"/>
      <c r="V37" s="3"/>
      <c r="W37" s="3"/>
      <c r="X37" s="3"/>
      <c r="Y37" s="3"/>
      <c r="AE37">
        <v>12</v>
      </c>
      <c r="AF37">
        <v>21</v>
      </c>
      <c r="AG37" t="s">
        <v>273</v>
      </c>
    </row>
    <row r="38" spans="1:60" x14ac:dyDescent="0.25">
      <c r="A38" s="213"/>
      <c r="B38" s="214" t="s">
        <v>29</v>
      </c>
      <c r="C38" s="255"/>
      <c r="D38" s="215"/>
      <c r="E38" s="216"/>
      <c r="F38" s="216"/>
      <c r="G38" s="231">
        <f>G8</f>
        <v>0</v>
      </c>
      <c r="H38" s="3"/>
      <c r="I38" s="3"/>
      <c r="J38" s="3"/>
      <c r="K38" s="3"/>
      <c r="L38" s="3"/>
      <c r="M38" s="3"/>
      <c r="N38" s="3"/>
      <c r="O38" s="3"/>
      <c r="P38" s="3"/>
      <c r="Q38" s="3"/>
      <c r="R38" s="3"/>
      <c r="S38" s="3"/>
      <c r="T38" s="3"/>
      <c r="U38" s="3"/>
      <c r="V38" s="3"/>
      <c r="W38" s="3"/>
      <c r="X38" s="3"/>
      <c r="Y38" s="3"/>
      <c r="AE38">
        <f>SUMIF(L7:L36,AE37,G7:G36)</f>
        <v>0</v>
      </c>
      <c r="AF38">
        <f>SUMIF(L7:L36,AF37,G7:G36)</f>
        <v>0</v>
      </c>
      <c r="AG38" t="s">
        <v>379</v>
      </c>
    </row>
    <row r="39" spans="1:60" x14ac:dyDescent="0.25">
      <c r="C39" s="256"/>
      <c r="D39" s="10"/>
      <c r="AG39" t="s">
        <v>386</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jo0yXcZZNznnJC+XUqJMbfqc9hesP7LcitCzfluyq0E8BahEgJRBSiwf1SkIEXaPUEBg05BUnwBKBmwoPKdpQ==" saltValue="8db/hHgxn5bnvG20Bh9lU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1A5E6-0441-413E-8916-DD975956DB74}">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104</v>
      </c>
      <c r="C3" s="199" t="s">
        <v>105</v>
      </c>
      <c r="D3" s="197"/>
      <c r="E3" s="197"/>
      <c r="F3" s="197"/>
      <c r="G3" s="198"/>
      <c r="AC3" s="174" t="s">
        <v>262</v>
      </c>
      <c r="AG3" t="s">
        <v>263</v>
      </c>
    </row>
    <row r="4" spans="1:60" ht="25.05" customHeight="1" x14ac:dyDescent="0.25">
      <c r="A4" s="200" t="s">
        <v>9</v>
      </c>
      <c r="B4" s="201" t="s">
        <v>106</v>
      </c>
      <c r="C4" s="202" t="s">
        <v>105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142</v>
      </c>
      <c r="C8" s="249" t="s">
        <v>143</v>
      </c>
      <c r="D8" s="227"/>
      <c r="E8" s="228"/>
      <c r="F8" s="229"/>
      <c r="G8" s="229">
        <f>SUMIF(AG9:AG14,"&lt;&gt;NOR",G9:G14)</f>
        <v>0</v>
      </c>
      <c r="H8" s="229"/>
      <c r="I8" s="229">
        <f>SUM(I9:I14)</f>
        <v>0</v>
      </c>
      <c r="J8" s="229"/>
      <c r="K8" s="229">
        <f>SUM(K9:K14)</f>
        <v>0</v>
      </c>
      <c r="L8" s="229"/>
      <c r="M8" s="229">
        <f>SUM(M9:M14)</f>
        <v>0</v>
      </c>
      <c r="N8" s="228"/>
      <c r="O8" s="228">
        <f>SUM(O9:O14)</f>
        <v>0</v>
      </c>
      <c r="P8" s="228"/>
      <c r="Q8" s="228">
        <f>SUM(Q9:Q14)</f>
        <v>0</v>
      </c>
      <c r="R8" s="229"/>
      <c r="S8" s="229"/>
      <c r="T8" s="230"/>
      <c r="U8" s="224"/>
      <c r="V8" s="224">
        <f>SUM(V9:V14)</f>
        <v>0</v>
      </c>
      <c r="W8" s="224"/>
      <c r="X8" s="224"/>
      <c r="Y8" s="224"/>
      <c r="AG8" t="s">
        <v>288</v>
      </c>
    </row>
    <row r="9" spans="1:60" outlineLevel="1" x14ac:dyDescent="0.25">
      <c r="A9" s="232">
        <v>1</v>
      </c>
      <c r="B9" s="233" t="s">
        <v>3101</v>
      </c>
      <c r="C9" s="250" t="s">
        <v>3102</v>
      </c>
      <c r="D9" s="234" t="s">
        <v>407</v>
      </c>
      <c r="E9" s="235">
        <v>513</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5" t="s">
        <v>3103</v>
      </c>
      <c r="D10" s="257"/>
      <c r="E10" s="258">
        <v>410</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395</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5" t="s">
        <v>3104</v>
      </c>
      <c r="D11" s="257"/>
      <c r="E11" s="258">
        <v>103</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3105</v>
      </c>
      <c r="C12" s="250" t="s">
        <v>3106</v>
      </c>
      <c r="D12" s="234" t="s">
        <v>407</v>
      </c>
      <c r="E12" s="235">
        <v>1026</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c r="S12" s="237" t="s">
        <v>325</v>
      </c>
      <c r="T12" s="23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5" t="s">
        <v>3107</v>
      </c>
      <c r="D13" s="257"/>
      <c r="E13" s="258">
        <v>1026</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395</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3</v>
      </c>
      <c r="B14" s="243" t="s">
        <v>3108</v>
      </c>
      <c r="C14" s="253" t="s">
        <v>3109</v>
      </c>
      <c r="D14" s="244" t="s">
        <v>407</v>
      </c>
      <c r="E14" s="245">
        <v>1026</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325</v>
      </c>
      <c r="T14" s="248" t="s">
        <v>293</v>
      </c>
      <c r="U14" s="220">
        <v>0</v>
      </c>
      <c r="V14" s="220">
        <f>ROUND(E14*U14,2)</f>
        <v>0</v>
      </c>
      <c r="W14" s="220"/>
      <c r="X14" s="220" t="s">
        <v>607</v>
      </c>
      <c r="Y14" s="220" t="s">
        <v>295</v>
      </c>
      <c r="Z14" s="210"/>
      <c r="AA14" s="210"/>
      <c r="AB14" s="210"/>
      <c r="AC14" s="210"/>
      <c r="AD14" s="210"/>
      <c r="AE14" s="210"/>
      <c r="AF14" s="210"/>
      <c r="AG14" s="210" t="s">
        <v>3110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5">
      <c r="A15" s="225" t="s">
        <v>287</v>
      </c>
      <c r="B15" s="226" t="s">
        <v>144</v>
      </c>
      <c r="C15" s="249" t="s">
        <v>145</v>
      </c>
      <c r="D15" s="227"/>
      <c r="E15" s="228"/>
      <c r="F15" s="229"/>
      <c r="G15" s="229">
        <f>SUMIF(AG16:AG35,"&lt;&gt;NOR",G16:G35)</f>
        <v>0</v>
      </c>
      <c r="H15" s="229"/>
      <c r="I15" s="229">
        <f>SUM(I16:I35)</f>
        <v>0</v>
      </c>
      <c r="J15" s="229"/>
      <c r="K15" s="229">
        <f>SUM(K16:K35)</f>
        <v>0</v>
      </c>
      <c r="L15" s="229"/>
      <c r="M15" s="229">
        <f>SUM(M16:M35)</f>
        <v>0</v>
      </c>
      <c r="N15" s="228"/>
      <c r="O15" s="228">
        <f>SUM(O16:O35)</f>
        <v>0</v>
      </c>
      <c r="P15" s="228"/>
      <c r="Q15" s="228">
        <f>SUM(Q16:Q35)</f>
        <v>0</v>
      </c>
      <c r="R15" s="229"/>
      <c r="S15" s="229"/>
      <c r="T15" s="230"/>
      <c r="U15" s="224"/>
      <c r="V15" s="224">
        <f>SUM(V16:V35)</f>
        <v>14.61</v>
      </c>
      <c r="W15" s="224"/>
      <c r="X15" s="224"/>
      <c r="Y15" s="224"/>
      <c r="AG15" t="s">
        <v>288</v>
      </c>
    </row>
    <row r="16" spans="1:60" outlineLevel="1" x14ac:dyDescent="0.25">
      <c r="A16" s="242">
        <v>4</v>
      </c>
      <c r="B16" s="243" t="s">
        <v>3111</v>
      </c>
      <c r="C16" s="253" t="s">
        <v>3112</v>
      </c>
      <c r="D16" s="244" t="s">
        <v>407</v>
      </c>
      <c r="E16" s="245">
        <v>410</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5</v>
      </c>
      <c r="B17" s="233" t="s">
        <v>3113</v>
      </c>
      <c r="C17" s="250" t="s">
        <v>3114</v>
      </c>
      <c r="D17" s="234" t="s">
        <v>407</v>
      </c>
      <c r="E17" s="235">
        <v>820</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t="s">
        <v>3115</v>
      </c>
      <c r="S17" s="237" t="s">
        <v>292</v>
      </c>
      <c r="T17" s="238" t="s">
        <v>439</v>
      </c>
      <c r="U17" s="220">
        <v>2E-3</v>
      </c>
      <c r="V17" s="220">
        <f>ROUND(E17*U17,2)</f>
        <v>1.64</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5" t="s">
        <v>3116</v>
      </c>
      <c r="D18" s="257"/>
      <c r="E18" s="258">
        <v>820</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6</v>
      </c>
      <c r="B19" s="233" t="s">
        <v>3117</v>
      </c>
      <c r="C19" s="250" t="s">
        <v>3118</v>
      </c>
      <c r="D19" s="234" t="s">
        <v>407</v>
      </c>
      <c r="E19" s="235">
        <v>820</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t="s">
        <v>3115</v>
      </c>
      <c r="S19" s="237" t="s">
        <v>292</v>
      </c>
      <c r="T19" s="238" t="s">
        <v>439</v>
      </c>
      <c r="U19" s="220">
        <v>1E-3</v>
      </c>
      <c r="V19" s="220">
        <f>ROUND(E19*U19,2)</f>
        <v>0.82</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5" t="s">
        <v>3116</v>
      </c>
      <c r="D20" s="257"/>
      <c r="E20" s="258">
        <v>820</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395</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7</v>
      </c>
      <c r="B21" s="243" t="s">
        <v>3119</v>
      </c>
      <c r="C21" s="253" t="s">
        <v>3120</v>
      </c>
      <c r="D21" s="244" t="s">
        <v>407</v>
      </c>
      <c r="E21" s="245">
        <v>410</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t="s">
        <v>3115</v>
      </c>
      <c r="S21" s="247" t="s">
        <v>292</v>
      </c>
      <c r="T21" s="248" t="s">
        <v>439</v>
      </c>
      <c r="U21" s="220">
        <v>1.4999999999999999E-2</v>
      </c>
      <c r="V21" s="220">
        <f>ROUND(E21*U21,2)</f>
        <v>6.15</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8</v>
      </c>
      <c r="B22" s="243" t="s">
        <v>3121</v>
      </c>
      <c r="C22" s="253" t="s">
        <v>3122</v>
      </c>
      <c r="D22" s="244" t="s">
        <v>407</v>
      </c>
      <c r="E22" s="245">
        <v>410</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t="s">
        <v>3115</v>
      </c>
      <c r="S22" s="247" t="s">
        <v>292</v>
      </c>
      <c r="T22" s="248" t="s">
        <v>439</v>
      </c>
      <c r="U22" s="220">
        <v>1E-3</v>
      </c>
      <c r="V22" s="220">
        <f>ROUND(E22*U22,2)</f>
        <v>0.41</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9</v>
      </c>
      <c r="B23" s="243" t="s">
        <v>3105</v>
      </c>
      <c r="C23" s="253" t="s">
        <v>3123</v>
      </c>
      <c r="D23" s="244" t="s">
        <v>407</v>
      </c>
      <c r="E23" s="245">
        <v>410</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325</v>
      </c>
      <c r="T23" s="248" t="s">
        <v>293</v>
      </c>
      <c r="U23" s="220">
        <v>0</v>
      </c>
      <c r="V23" s="220">
        <f>ROUND(E23*U23,2)</f>
        <v>0</v>
      </c>
      <c r="W23" s="220"/>
      <c r="X23" s="220" t="s">
        <v>3124</v>
      </c>
      <c r="Y23" s="220" t="s">
        <v>295</v>
      </c>
      <c r="Z23" s="210"/>
      <c r="AA23" s="210"/>
      <c r="AB23" s="210"/>
      <c r="AC23" s="210"/>
      <c r="AD23" s="210"/>
      <c r="AE23" s="210"/>
      <c r="AF23" s="210"/>
      <c r="AG23" s="210" t="s">
        <v>3125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10</v>
      </c>
      <c r="B24" s="233" t="s">
        <v>3126</v>
      </c>
      <c r="C24" s="250" t="s">
        <v>3127</v>
      </c>
      <c r="D24" s="234" t="s">
        <v>465</v>
      </c>
      <c r="E24" s="235">
        <v>1.23E-2</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t="s">
        <v>3115</v>
      </c>
      <c r="S24" s="237" t="s">
        <v>292</v>
      </c>
      <c r="T24" s="238" t="s">
        <v>439</v>
      </c>
      <c r="U24" s="220">
        <v>21.428999999999998</v>
      </c>
      <c r="V24" s="220">
        <f>ROUND(E24*U24,2)</f>
        <v>0.26</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6" t="s">
        <v>3128</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11</v>
      </c>
      <c r="B26" s="233" t="s">
        <v>3129</v>
      </c>
      <c r="C26" s="250" t="s">
        <v>3130</v>
      </c>
      <c r="D26" s="234" t="s">
        <v>452</v>
      </c>
      <c r="E26" s="235">
        <v>20.5</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3115</v>
      </c>
      <c r="S26" s="237" t="s">
        <v>292</v>
      </c>
      <c r="T26" s="238" t="s">
        <v>439</v>
      </c>
      <c r="U26" s="220">
        <v>0.26</v>
      </c>
      <c r="V26" s="220">
        <f>ROUND(E26*U26,2)</f>
        <v>5.33</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65" t="s">
        <v>3131</v>
      </c>
      <c r="D27" s="257"/>
      <c r="E27" s="258">
        <v>20.5</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12</v>
      </c>
      <c r="B28" s="243" t="s">
        <v>3132</v>
      </c>
      <c r="C28" s="253" t="s">
        <v>3133</v>
      </c>
      <c r="D28" s="244" t="s">
        <v>452</v>
      </c>
      <c r="E28" s="245">
        <v>20.5</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13</v>
      </c>
      <c r="B29" s="243" t="s">
        <v>3108</v>
      </c>
      <c r="C29" s="253" t="s">
        <v>3134</v>
      </c>
      <c r="D29" s="244" t="s">
        <v>452</v>
      </c>
      <c r="E29" s="245">
        <v>20.5</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32">
        <v>14</v>
      </c>
      <c r="B30" s="233" t="s">
        <v>3108</v>
      </c>
      <c r="C30" s="250" t="s">
        <v>3135</v>
      </c>
      <c r="D30" s="234" t="s">
        <v>1178</v>
      </c>
      <c r="E30" s="235">
        <v>0.16400000000000001</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325</v>
      </c>
      <c r="T30" s="238" t="s">
        <v>293</v>
      </c>
      <c r="U30" s="220">
        <v>0</v>
      </c>
      <c r="V30" s="220">
        <f>ROUND(E30*U30,2)</f>
        <v>0</v>
      </c>
      <c r="W30" s="220"/>
      <c r="X30" s="220" t="s">
        <v>3124</v>
      </c>
      <c r="Y30" s="220" t="s">
        <v>295</v>
      </c>
      <c r="Z30" s="210"/>
      <c r="AA30" s="210"/>
      <c r="AB30" s="210"/>
      <c r="AC30" s="210"/>
      <c r="AD30" s="210"/>
      <c r="AE30" s="210"/>
      <c r="AF30" s="210"/>
      <c r="AG30" s="210" t="s">
        <v>3136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5" t="s">
        <v>3137</v>
      </c>
      <c r="D31" s="257"/>
      <c r="E31" s="258">
        <v>0.16</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395</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32">
        <v>15</v>
      </c>
      <c r="B32" s="233" t="s">
        <v>3108</v>
      </c>
      <c r="C32" s="250" t="s">
        <v>3138</v>
      </c>
      <c r="D32" s="234" t="s">
        <v>687</v>
      </c>
      <c r="E32" s="235">
        <v>12.3</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325</v>
      </c>
      <c r="T32" s="238" t="s">
        <v>293</v>
      </c>
      <c r="U32" s="220">
        <v>0</v>
      </c>
      <c r="V32" s="220">
        <f>ROUND(E32*U32,2)</f>
        <v>0</v>
      </c>
      <c r="W32" s="220"/>
      <c r="X32" s="220" t="s">
        <v>3124</v>
      </c>
      <c r="Y32" s="220" t="s">
        <v>295</v>
      </c>
      <c r="Z32" s="210"/>
      <c r="AA32" s="210"/>
      <c r="AB32" s="210"/>
      <c r="AC32" s="210"/>
      <c r="AD32" s="210"/>
      <c r="AE32" s="210"/>
      <c r="AF32" s="210"/>
      <c r="AG32" s="210" t="s">
        <v>3136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3139</v>
      </c>
      <c r="D33" s="257"/>
      <c r="E33" s="258">
        <v>12.3</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32">
        <v>16</v>
      </c>
      <c r="B34" s="233" t="s">
        <v>3108</v>
      </c>
      <c r="C34" s="250" t="s">
        <v>3140</v>
      </c>
      <c r="D34" s="234" t="s">
        <v>687</v>
      </c>
      <c r="E34" s="235">
        <v>12.3</v>
      </c>
      <c r="F34" s="236"/>
      <c r="G34" s="237">
        <f>ROUND(E34*F34,2)</f>
        <v>0</v>
      </c>
      <c r="H34" s="236"/>
      <c r="I34" s="237">
        <f>ROUND(E34*H34,2)</f>
        <v>0</v>
      </c>
      <c r="J34" s="236"/>
      <c r="K34" s="237">
        <f>ROUND(E34*J34,2)</f>
        <v>0</v>
      </c>
      <c r="L34" s="237">
        <v>21</v>
      </c>
      <c r="M34" s="237">
        <f>G34*(1+L34/100)</f>
        <v>0</v>
      </c>
      <c r="N34" s="235">
        <v>0</v>
      </c>
      <c r="O34" s="235">
        <f>ROUND(E34*N34,2)</f>
        <v>0</v>
      </c>
      <c r="P34" s="235">
        <v>0</v>
      </c>
      <c r="Q34" s="235">
        <f>ROUND(E34*P34,2)</f>
        <v>0</v>
      </c>
      <c r="R34" s="237"/>
      <c r="S34" s="237" t="s">
        <v>325</v>
      </c>
      <c r="T34" s="238" t="s">
        <v>293</v>
      </c>
      <c r="U34" s="220">
        <v>0</v>
      </c>
      <c r="V34" s="220">
        <f>ROUND(E34*U34,2)</f>
        <v>0</v>
      </c>
      <c r="W34" s="220"/>
      <c r="X34" s="220" t="s">
        <v>3124</v>
      </c>
      <c r="Y34" s="220" t="s">
        <v>295</v>
      </c>
      <c r="Z34" s="210"/>
      <c r="AA34" s="210"/>
      <c r="AB34" s="210"/>
      <c r="AC34" s="210"/>
      <c r="AD34" s="210"/>
      <c r="AE34" s="210"/>
      <c r="AF34" s="210"/>
      <c r="AG34" s="210" t="s">
        <v>3136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5" t="s">
        <v>3141</v>
      </c>
      <c r="D35" s="257"/>
      <c r="E35" s="258">
        <v>12.3</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6.4" x14ac:dyDescent="0.25">
      <c r="A36" s="225" t="s">
        <v>287</v>
      </c>
      <c r="B36" s="226" t="s">
        <v>146</v>
      </c>
      <c r="C36" s="249" t="s">
        <v>147</v>
      </c>
      <c r="D36" s="227"/>
      <c r="E36" s="228"/>
      <c r="F36" s="229"/>
      <c r="G36" s="229">
        <f>SUMIF(AG37:AG65,"&lt;&gt;NOR",G37:G65)</f>
        <v>0</v>
      </c>
      <c r="H36" s="229"/>
      <c r="I36" s="229">
        <f>SUM(I37:I65)</f>
        <v>0</v>
      </c>
      <c r="J36" s="229"/>
      <c r="K36" s="229">
        <f>SUM(K37:K65)</f>
        <v>0</v>
      </c>
      <c r="L36" s="229"/>
      <c r="M36" s="229">
        <f>SUM(M37:M65)</f>
        <v>0</v>
      </c>
      <c r="N36" s="228"/>
      <c r="O36" s="228">
        <f>SUM(O37:O65)</f>
        <v>0</v>
      </c>
      <c r="P36" s="228"/>
      <c r="Q36" s="228">
        <f>SUM(Q37:Q65)</f>
        <v>0</v>
      </c>
      <c r="R36" s="229"/>
      <c r="S36" s="229"/>
      <c r="T36" s="230"/>
      <c r="U36" s="224"/>
      <c r="V36" s="224">
        <f>SUM(V37:V65)</f>
        <v>10.55</v>
      </c>
      <c r="W36" s="224"/>
      <c r="X36" s="224"/>
      <c r="Y36" s="224"/>
      <c r="AG36" t="s">
        <v>288</v>
      </c>
    </row>
    <row r="37" spans="1:60" outlineLevel="1" x14ac:dyDescent="0.25">
      <c r="A37" s="232">
        <v>17</v>
      </c>
      <c r="B37" s="233" t="s">
        <v>3142</v>
      </c>
      <c r="C37" s="250" t="s">
        <v>3143</v>
      </c>
      <c r="D37" s="234" t="s">
        <v>437</v>
      </c>
      <c r="E37" s="235">
        <v>3</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t="s">
        <v>3115</v>
      </c>
      <c r="S37" s="237" t="s">
        <v>292</v>
      </c>
      <c r="T37" s="238" t="s">
        <v>439</v>
      </c>
      <c r="U37" s="220">
        <v>0.121</v>
      </c>
      <c r="V37" s="220">
        <f>ROUND(E37*U37,2)</f>
        <v>0.36</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1" outlineLevel="2" x14ac:dyDescent="0.25">
      <c r="A38" s="217"/>
      <c r="B38" s="218"/>
      <c r="C38" s="266" t="s">
        <v>3144</v>
      </c>
      <c r="D38" s="263"/>
      <c r="E38" s="263"/>
      <c r="F38" s="263"/>
      <c r="G38" s="26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467</v>
      </c>
      <c r="AH38" s="210"/>
      <c r="AI38" s="210"/>
      <c r="AJ38" s="210"/>
      <c r="AK38" s="210"/>
      <c r="AL38" s="210"/>
      <c r="AM38" s="210"/>
      <c r="AN38" s="210"/>
      <c r="AO38" s="210"/>
      <c r="AP38" s="210"/>
      <c r="AQ38" s="210"/>
      <c r="AR38" s="210"/>
      <c r="AS38" s="210"/>
      <c r="AT38" s="210"/>
      <c r="AU38" s="210"/>
      <c r="AV38" s="210"/>
      <c r="AW38" s="210"/>
      <c r="AX38" s="210"/>
      <c r="AY38" s="210"/>
      <c r="AZ38" s="210"/>
      <c r="BA38" s="240" t="str">
        <f>C38</f>
        <v>pro vysazování rostlin v hornině 1 až 4 bez výměny půdy, s případným naložením přebytečných výkopků na dopravní prostředek, s odvozem na vzdálenost do 20 km a se složením,</v>
      </c>
      <c r="BB38" s="210"/>
      <c r="BC38" s="210"/>
      <c r="BD38" s="210"/>
      <c r="BE38" s="210"/>
      <c r="BF38" s="210"/>
      <c r="BG38" s="210"/>
      <c r="BH38" s="210"/>
    </row>
    <row r="39" spans="1:60" outlineLevel="1" x14ac:dyDescent="0.25">
      <c r="A39" s="232">
        <v>18</v>
      </c>
      <c r="B39" s="233" t="s">
        <v>3145</v>
      </c>
      <c r="C39" s="250" t="s">
        <v>3146</v>
      </c>
      <c r="D39" s="234" t="s">
        <v>340</v>
      </c>
      <c r="E39" s="235">
        <v>351</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325</v>
      </c>
      <c r="T39" s="23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5">
      <c r="A40" s="217"/>
      <c r="B40" s="218"/>
      <c r="C40" s="265" t="s">
        <v>3147</v>
      </c>
      <c r="D40" s="257"/>
      <c r="E40" s="258">
        <v>351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0.399999999999999" outlineLevel="1" x14ac:dyDescent="0.25">
      <c r="A41" s="232">
        <v>19</v>
      </c>
      <c r="B41" s="233" t="s">
        <v>3148</v>
      </c>
      <c r="C41" s="250" t="s">
        <v>3149</v>
      </c>
      <c r="D41" s="234" t="s">
        <v>407</v>
      </c>
      <c r="E41" s="235">
        <v>12</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325</v>
      </c>
      <c r="T41" s="23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5" t="s">
        <v>3150</v>
      </c>
      <c r="D42" s="257"/>
      <c r="E42" s="258">
        <v>12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20</v>
      </c>
      <c r="B43" s="243" t="s">
        <v>3151</v>
      </c>
      <c r="C43" s="253" t="s">
        <v>3152</v>
      </c>
      <c r="D43" s="244" t="s">
        <v>340</v>
      </c>
      <c r="E43" s="245">
        <v>284</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21</v>
      </c>
      <c r="B44" s="243" t="s">
        <v>3153</v>
      </c>
      <c r="C44" s="253" t="s">
        <v>3154</v>
      </c>
      <c r="D44" s="244" t="s">
        <v>340</v>
      </c>
      <c r="E44" s="245">
        <v>67</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22</v>
      </c>
      <c r="B45" s="233" t="s">
        <v>3155</v>
      </c>
      <c r="C45" s="250" t="s">
        <v>3156</v>
      </c>
      <c r="D45" s="234" t="s">
        <v>437</v>
      </c>
      <c r="E45" s="235">
        <v>3</v>
      </c>
      <c r="F45" s="236"/>
      <c r="G45" s="237">
        <f>ROUND(E45*F45,2)</f>
        <v>0</v>
      </c>
      <c r="H45" s="236"/>
      <c r="I45" s="237">
        <f>ROUND(E45*H45,2)</f>
        <v>0</v>
      </c>
      <c r="J45" s="236"/>
      <c r="K45" s="237">
        <f>ROUND(E45*J45,2)</f>
        <v>0</v>
      </c>
      <c r="L45" s="237">
        <v>21</v>
      </c>
      <c r="M45" s="237">
        <f>G45*(1+L45/100)</f>
        <v>0</v>
      </c>
      <c r="N45" s="235">
        <v>0</v>
      </c>
      <c r="O45" s="235">
        <f>ROUND(E45*N45,2)</f>
        <v>0</v>
      </c>
      <c r="P45" s="235">
        <v>0</v>
      </c>
      <c r="Q45" s="235">
        <f>ROUND(E45*P45,2)</f>
        <v>0</v>
      </c>
      <c r="R45" s="237" t="s">
        <v>3115</v>
      </c>
      <c r="S45" s="237" t="s">
        <v>292</v>
      </c>
      <c r="T45" s="238" t="s">
        <v>439</v>
      </c>
      <c r="U45" s="220">
        <v>0.39600000000000002</v>
      </c>
      <c r="V45" s="220">
        <f>ROUND(E45*U45,2)</f>
        <v>1.19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6" t="s">
        <v>3157</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5">
      <c r="A47" s="217"/>
      <c r="B47" s="218"/>
      <c r="C47" s="265" t="s">
        <v>3158</v>
      </c>
      <c r="D47" s="257"/>
      <c r="E47" s="258">
        <v>3</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32">
        <v>23</v>
      </c>
      <c r="B48" s="233" t="s">
        <v>3159</v>
      </c>
      <c r="C48" s="250" t="s">
        <v>3160</v>
      </c>
      <c r="D48" s="234" t="s">
        <v>465</v>
      </c>
      <c r="E48" s="235">
        <v>2.9999999999999997E-4</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3115</v>
      </c>
      <c r="S48" s="237" t="s">
        <v>292</v>
      </c>
      <c r="T48" s="238" t="s">
        <v>439</v>
      </c>
      <c r="U48" s="220">
        <v>94.286000000000001</v>
      </c>
      <c r="V48" s="220">
        <f>ROUND(E48*U48,2)</f>
        <v>0.03</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6" t="s">
        <v>3128</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65" t="s">
        <v>3161</v>
      </c>
      <c r="D50" s="257"/>
      <c r="E50" s="258"/>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32">
        <v>24</v>
      </c>
      <c r="B51" s="233" t="s">
        <v>3162</v>
      </c>
      <c r="C51" s="250" t="s">
        <v>3163</v>
      </c>
      <c r="D51" s="234" t="s">
        <v>407</v>
      </c>
      <c r="E51" s="235">
        <v>36</v>
      </c>
      <c r="F51" s="236"/>
      <c r="G51" s="237">
        <f>ROUND(E51*F51,2)</f>
        <v>0</v>
      </c>
      <c r="H51" s="236"/>
      <c r="I51" s="237">
        <f>ROUND(E51*H51,2)</f>
        <v>0</v>
      </c>
      <c r="J51" s="236"/>
      <c r="K51" s="237">
        <f>ROUND(E51*J51,2)</f>
        <v>0</v>
      </c>
      <c r="L51" s="237">
        <v>21</v>
      </c>
      <c r="M51" s="237">
        <f>G51*(1+L51/100)</f>
        <v>0</v>
      </c>
      <c r="N51" s="235">
        <v>0</v>
      </c>
      <c r="O51" s="235">
        <f>ROUND(E51*N51,2)</f>
        <v>0</v>
      </c>
      <c r="P51" s="235">
        <v>0</v>
      </c>
      <c r="Q51" s="235">
        <f>ROUND(E51*P51,2)</f>
        <v>0</v>
      </c>
      <c r="R51" s="237" t="s">
        <v>3115</v>
      </c>
      <c r="S51" s="237" t="s">
        <v>292</v>
      </c>
      <c r="T51" s="238" t="s">
        <v>439</v>
      </c>
      <c r="U51" s="220">
        <v>0.14599999999999999</v>
      </c>
      <c r="V51" s="220">
        <f>ROUND(E51*U51,2)</f>
        <v>5.26</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5">
      <c r="A52" s="217"/>
      <c r="B52" s="218"/>
      <c r="C52" s="266" t="s">
        <v>3164</v>
      </c>
      <c r="D52" s="263"/>
      <c r="E52" s="263"/>
      <c r="F52" s="263"/>
      <c r="G52" s="263"/>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467</v>
      </c>
      <c r="AH52" s="210"/>
      <c r="AI52" s="210"/>
      <c r="AJ52" s="210"/>
      <c r="AK52" s="210"/>
      <c r="AL52" s="210"/>
      <c r="AM52" s="210"/>
      <c r="AN52" s="210"/>
      <c r="AO52" s="210"/>
      <c r="AP52" s="210"/>
      <c r="AQ52" s="210"/>
      <c r="AR52" s="210"/>
      <c r="AS52" s="210"/>
      <c r="AT52" s="210"/>
      <c r="AU52" s="210"/>
      <c r="AV52" s="210"/>
      <c r="AW52" s="210"/>
      <c r="AX52" s="210"/>
      <c r="AY52" s="210"/>
      <c r="AZ52" s="210"/>
      <c r="BA52" s="240" t="str">
        <f>C52</f>
        <v>tj. vypletí s případným odstraněním odkvetlých částí rostlin, s naložením odpadu na dopravní prostředek, odvozem do 20 km a se složením,</v>
      </c>
      <c r="BB52" s="210"/>
      <c r="BC52" s="210"/>
      <c r="BD52" s="210"/>
      <c r="BE52" s="210"/>
      <c r="BF52" s="210"/>
      <c r="BG52" s="210"/>
      <c r="BH52" s="210"/>
    </row>
    <row r="53" spans="1:60" outlineLevel="2" x14ac:dyDescent="0.25">
      <c r="A53" s="217"/>
      <c r="B53" s="218"/>
      <c r="C53" s="265" t="s">
        <v>3165</v>
      </c>
      <c r="D53" s="257"/>
      <c r="E53" s="258">
        <v>36</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32">
        <v>25</v>
      </c>
      <c r="B54" s="233" t="s">
        <v>3166</v>
      </c>
      <c r="C54" s="250" t="s">
        <v>3167</v>
      </c>
      <c r="D54" s="234" t="s">
        <v>452</v>
      </c>
      <c r="E54" s="235">
        <v>2.13</v>
      </c>
      <c r="F54" s="236"/>
      <c r="G54" s="237">
        <f>ROUND(E54*F54,2)</f>
        <v>0</v>
      </c>
      <c r="H54" s="236"/>
      <c r="I54" s="237">
        <f>ROUND(E54*H54,2)</f>
        <v>0</v>
      </c>
      <c r="J54" s="236"/>
      <c r="K54" s="237">
        <f>ROUND(E54*J54,2)</f>
        <v>0</v>
      </c>
      <c r="L54" s="237">
        <v>21</v>
      </c>
      <c r="M54" s="237">
        <f>G54*(1+L54/100)</f>
        <v>0</v>
      </c>
      <c r="N54" s="235">
        <v>0</v>
      </c>
      <c r="O54" s="235">
        <f>ROUND(E54*N54,2)</f>
        <v>0</v>
      </c>
      <c r="P54" s="235">
        <v>0</v>
      </c>
      <c r="Q54" s="235">
        <f>ROUND(E54*P54,2)</f>
        <v>0</v>
      </c>
      <c r="R54" s="237" t="s">
        <v>3115</v>
      </c>
      <c r="S54" s="237" t="s">
        <v>292</v>
      </c>
      <c r="T54" s="238" t="s">
        <v>439</v>
      </c>
      <c r="U54" s="220">
        <v>1.1950000000000001</v>
      </c>
      <c r="V54" s="220">
        <f>ROUND(E54*U54,2)</f>
        <v>2.5499999999999998</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0.399999999999999" outlineLevel="2" x14ac:dyDescent="0.25">
      <c r="A55" s="217"/>
      <c r="B55" s="218"/>
      <c r="C55" s="265" t="s">
        <v>3168</v>
      </c>
      <c r="D55" s="257"/>
      <c r="E55" s="258">
        <v>2.13</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26</v>
      </c>
      <c r="B56" s="243" t="s">
        <v>3132</v>
      </c>
      <c r="C56" s="253" t="s">
        <v>3133</v>
      </c>
      <c r="D56" s="244" t="s">
        <v>452</v>
      </c>
      <c r="E56" s="245">
        <v>2.13</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0.399999999999999" outlineLevel="1" x14ac:dyDescent="0.25">
      <c r="A57" s="232">
        <v>27</v>
      </c>
      <c r="B57" s="233" t="s">
        <v>3169</v>
      </c>
      <c r="C57" s="250" t="s">
        <v>3170</v>
      </c>
      <c r="D57" s="234" t="s">
        <v>465</v>
      </c>
      <c r="E57" s="235">
        <v>0.6</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t="s">
        <v>3115</v>
      </c>
      <c r="S57" s="237" t="s">
        <v>292</v>
      </c>
      <c r="T57" s="238" t="s">
        <v>439</v>
      </c>
      <c r="U57" s="220">
        <v>1.925</v>
      </c>
      <c r="V57" s="220">
        <f>ROUND(E57*U57,2)</f>
        <v>1.1599999999999999</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5">
      <c r="A58" s="217"/>
      <c r="B58" s="218"/>
      <c r="C58" s="265" t="s">
        <v>3171</v>
      </c>
      <c r="D58" s="257"/>
      <c r="E58" s="258">
        <v>0.6</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28</v>
      </c>
      <c r="B59" s="243" t="s">
        <v>3108</v>
      </c>
      <c r="C59" s="253" t="s">
        <v>3134</v>
      </c>
      <c r="D59" s="244" t="s">
        <v>452</v>
      </c>
      <c r="E59" s="245">
        <v>2.13</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32">
        <v>29</v>
      </c>
      <c r="B60" s="233" t="s">
        <v>3108</v>
      </c>
      <c r="C60" s="250" t="s">
        <v>3172</v>
      </c>
      <c r="D60" s="234" t="s">
        <v>687</v>
      </c>
      <c r="E60" s="235">
        <v>0.3</v>
      </c>
      <c r="F60" s="236"/>
      <c r="G60" s="237">
        <f>ROUND(E60*F60,2)</f>
        <v>0</v>
      </c>
      <c r="H60" s="236"/>
      <c r="I60" s="237">
        <f>ROUND(E60*H60,2)</f>
        <v>0</v>
      </c>
      <c r="J60" s="236"/>
      <c r="K60" s="237">
        <f>ROUND(E60*J60,2)</f>
        <v>0</v>
      </c>
      <c r="L60" s="237">
        <v>21</v>
      </c>
      <c r="M60" s="237">
        <f>G60*(1+L60/100)</f>
        <v>0</v>
      </c>
      <c r="N60" s="235">
        <v>0</v>
      </c>
      <c r="O60" s="235">
        <f>ROUND(E60*N60,2)</f>
        <v>0</v>
      </c>
      <c r="P60" s="235">
        <v>0</v>
      </c>
      <c r="Q60" s="235">
        <f>ROUND(E60*P60,2)</f>
        <v>0</v>
      </c>
      <c r="R60" s="237"/>
      <c r="S60" s="237" t="s">
        <v>325</v>
      </c>
      <c r="T60" s="238" t="s">
        <v>293</v>
      </c>
      <c r="U60" s="220">
        <v>0</v>
      </c>
      <c r="V60" s="220">
        <f>ROUND(E60*U60,2)</f>
        <v>0</v>
      </c>
      <c r="W60" s="220"/>
      <c r="X60" s="220" t="s">
        <v>3124</v>
      </c>
      <c r="Y60" s="220" t="s">
        <v>295</v>
      </c>
      <c r="Z60" s="210"/>
      <c r="AA60" s="210"/>
      <c r="AB60" s="210"/>
      <c r="AC60" s="210"/>
      <c r="AD60" s="210"/>
      <c r="AE60" s="210"/>
      <c r="AF60" s="210"/>
      <c r="AG60" s="210" t="s">
        <v>3136</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3173</v>
      </c>
      <c r="D61" s="257"/>
      <c r="E61" s="258">
        <v>0.3</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30</v>
      </c>
      <c r="B62" s="233" t="s">
        <v>3108</v>
      </c>
      <c r="C62" s="250" t="s">
        <v>3174</v>
      </c>
      <c r="D62" s="234" t="s">
        <v>452</v>
      </c>
      <c r="E62" s="235">
        <v>1.2</v>
      </c>
      <c r="F62" s="236"/>
      <c r="G62" s="237">
        <f>ROUND(E62*F62,2)</f>
        <v>0</v>
      </c>
      <c r="H62" s="236"/>
      <c r="I62" s="237">
        <f>ROUND(E62*H62,2)</f>
        <v>0</v>
      </c>
      <c r="J62" s="236"/>
      <c r="K62" s="237">
        <f>ROUND(E62*J62,2)</f>
        <v>0</v>
      </c>
      <c r="L62" s="237">
        <v>21</v>
      </c>
      <c r="M62" s="237">
        <f>G62*(1+L62/100)</f>
        <v>0</v>
      </c>
      <c r="N62" s="235">
        <v>0</v>
      </c>
      <c r="O62" s="235">
        <f>ROUND(E62*N62,2)</f>
        <v>0</v>
      </c>
      <c r="P62" s="235">
        <v>0</v>
      </c>
      <c r="Q62" s="235">
        <f>ROUND(E62*P62,2)</f>
        <v>0</v>
      </c>
      <c r="R62" s="237"/>
      <c r="S62" s="237" t="s">
        <v>325</v>
      </c>
      <c r="T62" s="238" t="s">
        <v>293</v>
      </c>
      <c r="U62" s="220">
        <v>0</v>
      </c>
      <c r="V62" s="220">
        <f>ROUND(E62*U62,2)</f>
        <v>0</v>
      </c>
      <c r="W62" s="220"/>
      <c r="X62" s="220" t="s">
        <v>3124</v>
      </c>
      <c r="Y62" s="220" t="s">
        <v>295</v>
      </c>
      <c r="Z62" s="210"/>
      <c r="AA62" s="210"/>
      <c r="AB62" s="210"/>
      <c r="AC62" s="210"/>
      <c r="AD62" s="210"/>
      <c r="AE62" s="210"/>
      <c r="AF62" s="210"/>
      <c r="AG62" s="210" t="s">
        <v>3136</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5" t="s">
        <v>3175</v>
      </c>
      <c r="D63" s="257"/>
      <c r="E63" s="258">
        <v>1.2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32">
        <v>31</v>
      </c>
      <c r="B64" s="233" t="s">
        <v>3108</v>
      </c>
      <c r="C64" s="250" t="s">
        <v>3176</v>
      </c>
      <c r="D64" s="234" t="s">
        <v>465</v>
      </c>
      <c r="E64" s="235">
        <v>1.63</v>
      </c>
      <c r="F64" s="236"/>
      <c r="G64" s="237">
        <f>ROUND(E64*F64,2)</f>
        <v>0</v>
      </c>
      <c r="H64" s="236"/>
      <c r="I64" s="237">
        <f>ROUND(E64*H64,2)</f>
        <v>0</v>
      </c>
      <c r="J64" s="236"/>
      <c r="K64" s="237">
        <f>ROUND(E64*J64,2)</f>
        <v>0</v>
      </c>
      <c r="L64" s="237">
        <v>21</v>
      </c>
      <c r="M64" s="237">
        <f>G64*(1+L64/100)</f>
        <v>0</v>
      </c>
      <c r="N64" s="235">
        <v>0</v>
      </c>
      <c r="O64" s="235">
        <f>ROUND(E64*N64,2)</f>
        <v>0</v>
      </c>
      <c r="P64" s="235">
        <v>0</v>
      </c>
      <c r="Q64" s="235">
        <f>ROUND(E64*P64,2)</f>
        <v>0</v>
      </c>
      <c r="R64" s="237"/>
      <c r="S64" s="237" t="s">
        <v>325</v>
      </c>
      <c r="T64" s="238" t="s">
        <v>293</v>
      </c>
      <c r="U64" s="220">
        <v>0</v>
      </c>
      <c r="V64" s="220">
        <f>ROUND(E64*U64,2)</f>
        <v>0</v>
      </c>
      <c r="W64" s="220"/>
      <c r="X64" s="220" t="s">
        <v>3124</v>
      </c>
      <c r="Y64" s="220" t="s">
        <v>295</v>
      </c>
      <c r="Z64" s="210"/>
      <c r="AA64" s="210"/>
      <c r="AB64" s="210"/>
      <c r="AC64" s="210"/>
      <c r="AD64" s="210"/>
      <c r="AE64" s="210"/>
      <c r="AF64" s="210"/>
      <c r="AG64" s="210" t="s">
        <v>3136</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3177</v>
      </c>
      <c r="D65" s="257"/>
      <c r="E65" s="258">
        <v>1.63</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6.4" x14ac:dyDescent="0.25">
      <c r="A66" s="225" t="s">
        <v>287</v>
      </c>
      <c r="B66" s="226" t="s">
        <v>148</v>
      </c>
      <c r="C66" s="249" t="s">
        <v>147</v>
      </c>
      <c r="D66" s="227"/>
      <c r="E66" s="228"/>
      <c r="F66" s="229"/>
      <c r="G66" s="229">
        <f>SUMIF(AG67:AG99,"&lt;&gt;NOR",G67:G99)</f>
        <v>0</v>
      </c>
      <c r="H66" s="229"/>
      <c r="I66" s="229">
        <f>SUM(I67:I99)</f>
        <v>0</v>
      </c>
      <c r="J66" s="229"/>
      <c r="K66" s="229">
        <f>SUM(K67:K99)</f>
        <v>0</v>
      </c>
      <c r="L66" s="229"/>
      <c r="M66" s="229">
        <f>SUM(M67:M99)</f>
        <v>0</v>
      </c>
      <c r="N66" s="228"/>
      <c r="O66" s="228">
        <f>SUM(O67:O99)</f>
        <v>0</v>
      </c>
      <c r="P66" s="228"/>
      <c r="Q66" s="228">
        <f>SUM(Q67:Q99)</f>
        <v>0</v>
      </c>
      <c r="R66" s="229"/>
      <c r="S66" s="229"/>
      <c r="T66" s="230"/>
      <c r="U66" s="224"/>
      <c r="V66" s="224">
        <f>SUM(V67:V99)</f>
        <v>12.48</v>
      </c>
      <c r="W66" s="224"/>
      <c r="X66" s="224"/>
      <c r="Y66" s="224"/>
      <c r="AG66" t="s">
        <v>288</v>
      </c>
    </row>
    <row r="67" spans="1:60" outlineLevel="1" x14ac:dyDescent="0.25">
      <c r="A67" s="232">
        <v>32</v>
      </c>
      <c r="B67" s="233" t="s">
        <v>3178</v>
      </c>
      <c r="C67" s="250" t="s">
        <v>3179</v>
      </c>
      <c r="D67" s="234" t="s">
        <v>437</v>
      </c>
      <c r="E67" s="235">
        <v>2</v>
      </c>
      <c r="F67" s="236"/>
      <c r="G67" s="237">
        <f>ROUND(E67*F67,2)</f>
        <v>0</v>
      </c>
      <c r="H67" s="236"/>
      <c r="I67" s="237">
        <f>ROUND(E67*H67,2)</f>
        <v>0</v>
      </c>
      <c r="J67" s="236"/>
      <c r="K67" s="237">
        <f>ROUND(E67*J67,2)</f>
        <v>0</v>
      </c>
      <c r="L67" s="237">
        <v>21</v>
      </c>
      <c r="M67" s="237">
        <f>G67*(1+L67/100)</f>
        <v>0</v>
      </c>
      <c r="N67" s="235">
        <v>0</v>
      </c>
      <c r="O67" s="235">
        <f>ROUND(E67*N67,2)</f>
        <v>0</v>
      </c>
      <c r="P67" s="235">
        <v>0</v>
      </c>
      <c r="Q67" s="235">
        <f>ROUND(E67*P67,2)</f>
        <v>0</v>
      </c>
      <c r="R67" s="237" t="s">
        <v>3115</v>
      </c>
      <c r="S67" s="237" t="s">
        <v>292</v>
      </c>
      <c r="T67" s="238" t="s">
        <v>439</v>
      </c>
      <c r="U67" s="220">
        <v>1.548</v>
      </c>
      <c r="V67" s="220">
        <f>ROUND(E67*U67,2)</f>
        <v>3.1</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1" outlineLevel="2" x14ac:dyDescent="0.25">
      <c r="A68" s="217"/>
      <c r="B68" s="218"/>
      <c r="C68" s="266" t="s">
        <v>3180</v>
      </c>
      <c r="D68" s="263"/>
      <c r="E68" s="263"/>
      <c r="F68" s="263"/>
      <c r="G68" s="26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467</v>
      </c>
      <c r="AH68" s="210"/>
      <c r="AI68" s="210"/>
      <c r="AJ68" s="210"/>
      <c r="AK68" s="210"/>
      <c r="AL68" s="210"/>
      <c r="AM68" s="210"/>
      <c r="AN68" s="210"/>
      <c r="AO68" s="210"/>
      <c r="AP68" s="210"/>
      <c r="AQ68" s="210"/>
      <c r="AR68" s="210"/>
      <c r="AS68" s="210"/>
      <c r="AT68" s="210"/>
      <c r="AU68" s="210"/>
      <c r="AV68" s="210"/>
      <c r="AW68" s="210"/>
      <c r="AX68" s="210"/>
      <c r="AY68" s="210"/>
      <c r="AZ68" s="210"/>
      <c r="BA68" s="240" t="str">
        <f>C68</f>
        <v>pro vysazování rostlin v hornině 1 až 4 s výměnou půdy na 50%, s případným naložením přebytečných výkopků na dopravní prostředek, s odvozem na vzdálenost do 20 km a se složením,</v>
      </c>
      <c r="BB68" s="210"/>
      <c r="BC68" s="210"/>
      <c r="BD68" s="210"/>
      <c r="BE68" s="210"/>
      <c r="BF68" s="210"/>
      <c r="BG68" s="210"/>
      <c r="BH68" s="210"/>
    </row>
    <row r="69" spans="1:60" outlineLevel="2" x14ac:dyDescent="0.25">
      <c r="A69" s="217"/>
      <c r="B69" s="218"/>
      <c r="C69" s="265" t="s">
        <v>3181</v>
      </c>
      <c r="D69" s="257"/>
      <c r="E69" s="258">
        <v>2</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32">
        <v>33</v>
      </c>
      <c r="B70" s="233" t="s">
        <v>3182</v>
      </c>
      <c r="C70" s="250" t="s">
        <v>3183</v>
      </c>
      <c r="D70" s="234" t="s">
        <v>437</v>
      </c>
      <c r="E70" s="235">
        <v>2</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t="s">
        <v>3115</v>
      </c>
      <c r="S70" s="237" t="s">
        <v>292</v>
      </c>
      <c r="T70" s="238" t="s">
        <v>439</v>
      </c>
      <c r="U70" s="220">
        <v>1.2070000000000001</v>
      </c>
      <c r="V70" s="220">
        <f>ROUND(E70*U70,2)</f>
        <v>2.41</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66" t="s">
        <v>3157</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467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32">
        <v>34</v>
      </c>
      <c r="B72" s="233" t="s">
        <v>3184</v>
      </c>
      <c r="C72" s="250" t="s">
        <v>3185</v>
      </c>
      <c r="D72" s="234" t="s">
        <v>340</v>
      </c>
      <c r="E72" s="235">
        <v>2</v>
      </c>
      <c r="F72" s="236"/>
      <c r="G72" s="237">
        <f>ROUND(E72*F72,2)</f>
        <v>0</v>
      </c>
      <c r="H72" s="236"/>
      <c r="I72" s="237">
        <f>ROUND(E72*H72,2)</f>
        <v>0</v>
      </c>
      <c r="J72" s="236"/>
      <c r="K72" s="237">
        <f>ROUND(E72*J72,2)</f>
        <v>0</v>
      </c>
      <c r="L72" s="237">
        <v>21</v>
      </c>
      <c r="M72" s="237">
        <f>G72*(1+L72/100)</f>
        <v>0</v>
      </c>
      <c r="N72" s="235">
        <v>0</v>
      </c>
      <c r="O72" s="235">
        <f>ROUND(E72*N72,2)</f>
        <v>0</v>
      </c>
      <c r="P72" s="235">
        <v>0</v>
      </c>
      <c r="Q72" s="235">
        <f>ROUND(E72*P72,2)</f>
        <v>0</v>
      </c>
      <c r="R72" s="237"/>
      <c r="S72" s="237" t="s">
        <v>325</v>
      </c>
      <c r="T72" s="238" t="s">
        <v>293</v>
      </c>
      <c r="U72" s="220">
        <v>0</v>
      </c>
      <c r="V72" s="220">
        <f>ROUND(E72*U72,2)</f>
        <v>0</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3186</v>
      </c>
      <c r="D73" s="257"/>
      <c r="E73" s="258">
        <v>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5">
      <c r="A74" s="232">
        <v>35</v>
      </c>
      <c r="B74" s="233" t="s">
        <v>3187</v>
      </c>
      <c r="C74" s="250" t="s">
        <v>3188</v>
      </c>
      <c r="D74" s="234" t="s">
        <v>340</v>
      </c>
      <c r="E74" s="235">
        <v>2</v>
      </c>
      <c r="F74" s="236"/>
      <c r="G74" s="237">
        <f>ROUND(E74*F74,2)</f>
        <v>0</v>
      </c>
      <c r="H74" s="236"/>
      <c r="I74" s="237">
        <f>ROUND(E74*H74,2)</f>
        <v>0</v>
      </c>
      <c r="J74" s="236"/>
      <c r="K74" s="237">
        <f>ROUND(E74*J74,2)</f>
        <v>0</v>
      </c>
      <c r="L74" s="237">
        <v>21</v>
      </c>
      <c r="M74" s="237">
        <f>G74*(1+L74/100)</f>
        <v>0</v>
      </c>
      <c r="N74" s="235">
        <v>0</v>
      </c>
      <c r="O74" s="235">
        <f>ROUND(E74*N74,2)</f>
        <v>0</v>
      </c>
      <c r="P74" s="235">
        <v>0</v>
      </c>
      <c r="Q74" s="235">
        <f>ROUND(E74*P74,2)</f>
        <v>0</v>
      </c>
      <c r="R74" s="237"/>
      <c r="S74" s="237" t="s">
        <v>325</v>
      </c>
      <c r="T74" s="238" t="s">
        <v>293</v>
      </c>
      <c r="U74" s="220">
        <v>0</v>
      </c>
      <c r="V74" s="220">
        <f>ROUND(E74*U74,2)</f>
        <v>0</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3189</v>
      </c>
      <c r="D75" s="257"/>
      <c r="E75" s="258">
        <v>2</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5">
      <c r="A76" s="232">
        <v>36</v>
      </c>
      <c r="B76" s="233" t="s">
        <v>3190</v>
      </c>
      <c r="C76" s="250" t="s">
        <v>3191</v>
      </c>
      <c r="D76" s="234" t="s">
        <v>407</v>
      </c>
      <c r="E76" s="235">
        <v>1</v>
      </c>
      <c r="F76" s="236"/>
      <c r="G76" s="237">
        <f>ROUND(E76*F76,2)</f>
        <v>0</v>
      </c>
      <c r="H76" s="236"/>
      <c r="I76" s="237">
        <f>ROUND(E76*H76,2)</f>
        <v>0</v>
      </c>
      <c r="J76" s="236"/>
      <c r="K76" s="237">
        <f>ROUND(E76*J76,2)</f>
        <v>0</v>
      </c>
      <c r="L76" s="237">
        <v>21</v>
      </c>
      <c r="M76" s="237">
        <f>G76*(1+L76/100)</f>
        <v>0</v>
      </c>
      <c r="N76" s="235">
        <v>0</v>
      </c>
      <c r="O76" s="235">
        <f>ROUND(E76*N76,2)</f>
        <v>0</v>
      </c>
      <c r="P76" s="235">
        <v>0</v>
      </c>
      <c r="Q76" s="235">
        <f>ROUND(E76*P76,2)</f>
        <v>0</v>
      </c>
      <c r="R76" s="237"/>
      <c r="S76" s="237" t="s">
        <v>325</v>
      </c>
      <c r="T76" s="238" t="s">
        <v>293</v>
      </c>
      <c r="U76" s="220">
        <v>0</v>
      </c>
      <c r="V76" s="220">
        <f>ROUND(E76*U76,2)</f>
        <v>0</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5">
      <c r="A77" s="217"/>
      <c r="B77" s="218"/>
      <c r="C77" s="265" t="s">
        <v>3192</v>
      </c>
      <c r="D77" s="257"/>
      <c r="E77" s="258">
        <v>1</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5">
      <c r="A78" s="232">
        <v>37</v>
      </c>
      <c r="B78" s="233" t="s">
        <v>3159</v>
      </c>
      <c r="C78" s="250" t="s">
        <v>3160</v>
      </c>
      <c r="D78" s="234" t="s">
        <v>465</v>
      </c>
      <c r="E78" s="235">
        <v>1E-3</v>
      </c>
      <c r="F78" s="236"/>
      <c r="G78" s="237">
        <f>ROUND(E78*F78,2)</f>
        <v>0</v>
      </c>
      <c r="H78" s="236"/>
      <c r="I78" s="237">
        <f>ROUND(E78*H78,2)</f>
        <v>0</v>
      </c>
      <c r="J78" s="236"/>
      <c r="K78" s="237">
        <f>ROUND(E78*J78,2)</f>
        <v>0</v>
      </c>
      <c r="L78" s="237">
        <v>21</v>
      </c>
      <c r="M78" s="237">
        <f>G78*(1+L78/100)</f>
        <v>0</v>
      </c>
      <c r="N78" s="235">
        <v>0</v>
      </c>
      <c r="O78" s="235">
        <f>ROUND(E78*N78,2)</f>
        <v>0</v>
      </c>
      <c r="P78" s="235">
        <v>0</v>
      </c>
      <c r="Q78" s="235">
        <f>ROUND(E78*P78,2)</f>
        <v>0</v>
      </c>
      <c r="R78" s="237" t="s">
        <v>3115</v>
      </c>
      <c r="S78" s="237" t="s">
        <v>292</v>
      </c>
      <c r="T78" s="238" t="s">
        <v>439</v>
      </c>
      <c r="U78" s="220">
        <v>94.286000000000001</v>
      </c>
      <c r="V78" s="220">
        <f>ROUND(E78*U78,2)</f>
        <v>0.09</v>
      </c>
      <c r="W78" s="220"/>
      <c r="X78" s="220" t="s">
        <v>326</v>
      </c>
      <c r="Y78" s="220" t="s">
        <v>295</v>
      </c>
      <c r="Z78" s="210"/>
      <c r="AA78" s="210"/>
      <c r="AB78" s="210"/>
      <c r="AC78" s="210"/>
      <c r="AD78" s="210"/>
      <c r="AE78" s="210"/>
      <c r="AF78" s="210"/>
      <c r="AG78" s="210" t="s">
        <v>327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5">
      <c r="A79" s="217"/>
      <c r="B79" s="218"/>
      <c r="C79" s="266" t="s">
        <v>3128</v>
      </c>
      <c r="D79" s="263"/>
      <c r="E79" s="263"/>
      <c r="F79" s="263"/>
      <c r="G79" s="263"/>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467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5" t="s">
        <v>3193</v>
      </c>
      <c r="D80" s="257"/>
      <c r="E80" s="258"/>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5">
      <c r="A81" s="232">
        <v>38</v>
      </c>
      <c r="B81" s="233" t="s">
        <v>3166</v>
      </c>
      <c r="C81" s="250" t="s">
        <v>3167</v>
      </c>
      <c r="D81" s="234" t="s">
        <v>452</v>
      </c>
      <c r="E81" s="235">
        <v>0.6</v>
      </c>
      <c r="F81" s="236"/>
      <c r="G81" s="237">
        <f>ROUND(E81*F81,2)</f>
        <v>0</v>
      </c>
      <c r="H81" s="236"/>
      <c r="I81" s="237">
        <f>ROUND(E81*H81,2)</f>
        <v>0</v>
      </c>
      <c r="J81" s="236"/>
      <c r="K81" s="237">
        <f>ROUND(E81*J81,2)</f>
        <v>0</v>
      </c>
      <c r="L81" s="237">
        <v>21</v>
      </c>
      <c r="M81" s="237">
        <f>G81*(1+L81/100)</f>
        <v>0</v>
      </c>
      <c r="N81" s="235">
        <v>0</v>
      </c>
      <c r="O81" s="235">
        <f>ROUND(E81*N81,2)</f>
        <v>0</v>
      </c>
      <c r="P81" s="235">
        <v>0</v>
      </c>
      <c r="Q81" s="235">
        <f>ROUND(E81*P81,2)</f>
        <v>0</v>
      </c>
      <c r="R81" s="237" t="s">
        <v>3115</v>
      </c>
      <c r="S81" s="237" t="s">
        <v>292</v>
      </c>
      <c r="T81" s="238" t="s">
        <v>439</v>
      </c>
      <c r="U81" s="220">
        <v>1.1950000000000001</v>
      </c>
      <c r="V81" s="220">
        <f>ROUND(E81*U81,2)</f>
        <v>0.72</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5" t="s">
        <v>3194</v>
      </c>
      <c r="D82" s="257"/>
      <c r="E82" s="258">
        <v>0.6</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5">
      <c r="A83" s="242">
        <v>39</v>
      </c>
      <c r="B83" s="243" t="s">
        <v>3132</v>
      </c>
      <c r="C83" s="253" t="s">
        <v>3133</v>
      </c>
      <c r="D83" s="244" t="s">
        <v>452</v>
      </c>
      <c r="E83" s="245">
        <v>0.6</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325</v>
      </c>
      <c r="T83" s="248" t="s">
        <v>293</v>
      </c>
      <c r="U83" s="220">
        <v>0</v>
      </c>
      <c r="V83" s="220">
        <f>ROUND(E83*U83,2)</f>
        <v>0</v>
      </c>
      <c r="W83" s="220"/>
      <c r="X83" s="220" t="s">
        <v>326</v>
      </c>
      <c r="Y83" s="220" t="s">
        <v>295</v>
      </c>
      <c r="Z83" s="210"/>
      <c r="AA83" s="210"/>
      <c r="AB83" s="210"/>
      <c r="AC83" s="210"/>
      <c r="AD83" s="210"/>
      <c r="AE83" s="210"/>
      <c r="AF83" s="210"/>
      <c r="AG83" s="210" t="s">
        <v>327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0.399999999999999" outlineLevel="1" x14ac:dyDescent="0.25">
      <c r="A84" s="232">
        <v>40</v>
      </c>
      <c r="B84" s="233" t="s">
        <v>3169</v>
      </c>
      <c r="C84" s="250" t="s">
        <v>3170</v>
      </c>
      <c r="D84" s="234" t="s">
        <v>465</v>
      </c>
      <c r="E84" s="235">
        <v>3.2</v>
      </c>
      <c r="F84" s="236"/>
      <c r="G84" s="237">
        <f>ROUND(E84*F84,2)</f>
        <v>0</v>
      </c>
      <c r="H84" s="236"/>
      <c r="I84" s="237">
        <f>ROUND(E84*H84,2)</f>
        <v>0</v>
      </c>
      <c r="J84" s="236"/>
      <c r="K84" s="237">
        <f>ROUND(E84*J84,2)</f>
        <v>0</v>
      </c>
      <c r="L84" s="237">
        <v>21</v>
      </c>
      <c r="M84" s="237">
        <f>G84*(1+L84/100)</f>
        <v>0</v>
      </c>
      <c r="N84" s="235">
        <v>0</v>
      </c>
      <c r="O84" s="235">
        <f>ROUND(E84*N84,2)</f>
        <v>0</v>
      </c>
      <c r="P84" s="235">
        <v>0</v>
      </c>
      <c r="Q84" s="235">
        <f>ROUND(E84*P84,2)</f>
        <v>0</v>
      </c>
      <c r="R84" s="237" t="s">
        <v>3115</v>
      </c>
      <c r="S84" s="237" t="s">
        <v>292</v>
      </c>
      <c r="T84" s="238" t="s">
        <v>439</v>
      </c>
      <c r="U84" s="220">
        <v>1.925</v>
      </c>
      <c r="V84" s="220">
        <f>ROUND(E84*U84,2)</f>
        <v>6.16</v>
      </c>
      <c r="W84" s="220"/>
      <c r="X84" s="220" t="s">
        <v>326</v>
      </c>
      <c r="Y84" s="220" t="s">
        <v>295</v>
      </c>
      <c r="Z84" s="210"/>
      <c r="AA84" s="210"/>
      <c r="AB84" s="210"/>
      <c r="AC84" s="210"/>
      <c r="AD84" s="210"/>
      <c r="AE84" s="210"/>
      <c r="AF84" s="210"/>
      <c r="AG84" s="210" t="s">
        <v>327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5">
      <c r="A85" s="217"/>
      <c r="B85" s="218"/>
      <c r="C85" s="265" t="s">
        <v>3195</v>
      </c>
      <c r="D85" s="257"/>
      <c r="E85" s="258">
        <v>3.2</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5">
      <c r="A86" s="242">
        <v>41</v>
      </c>
      <c r="B86" s="243" t="s">
        <v>3108</v>
      </c>
      <c r="C86" s="253" t="s">
        <v>3134</v>
      </c>
      <c r="D86" s="244" t="s">
        <v>452</v>
      </c>
      <c r="E86" s="245">
        <v>0.6</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325</v>
      </c>
      <c r="T86" s="248" t="s">
        <v>293</v>
      </c>
      <c r="U86" s="220">
        <v>0</v>
      </c>
      <c r="V86" s="220">
        <f>ROUND(E86*U86,2)</f>
        <v>0</v>
      </c>
      <c r="W86" s="220"/>
      <c r="X86" s="220" t="s">
        <v>326</v>
      </c>
      <c r="Y86" s="220" t="s">
        <v>295</v>
      </c>
      <c r="Z86" s="210"/>
      <c r="AA86" s="210"/>
      <c r="AB86" s="210"/>
      <c r="AC86" s="210"/>
      <c r="AD86" s="210"/>
      <c r="AE86" s="210"/>
      <c r="AF86" s="210"/>
      <c r="AG86" s="210" t="s">
        <v>327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42</v>
      </c>
      <c r="B87" s="233" t="s">
        <v>3108</v>
      </c>
      <c r="C87" s="250" t="s">
        <v>3196</v>
      </c>
      <c r="D87" s="234" t="s">
        <v>1178</v>
      </c>
      <c r="E87" s="235">
        <v>1.6E-2</v>
      </c>
      <c r="F87" s="236"/>
      <c r="G87" s="237">
        <f>ROUND(E87*F87,2)</f>
        <v>0</v>
      </c>
      <c r="H87" s="236"/>
      <c r="I87" s="237">
        <f>ROUND(E87*H87,2)</f>
        <v>0</v>
      </c>
      <c r="J87" s="236"/>
      <c r="K87" s="237">
        <f>ROUND(E87*J87,2)</f>
        <v>0</v>
      </c>
      <c r="L87" s="237">
        <v>21</v>
      </c>
      <c r="M87" s="237">
        <f>G87*(1+L87/100)</f>
        <v>0</v>
      </c>
      <c r="N87" s="235">
        <v>0</v>
      </c>
      <c r="O87" s="235">
        <f>ROUND(E87*N87,2)</f>
        <v>0</v>
      </c>
      <c r="P87" s="235">
        <v>0</v>
      </c>
      <c r="Q87" s="235">
        <f>ROUND(E87*P87,2)</f>
        <v>0</v>
      </c>
      <c r="R87" s="237"/>
      <c r="S87" s="237" t="s">
        <v>325</v>
      </c>
      <c r="T87" s="238" t="s">
        <v>293</v>
      </c>
      <c r="U87" s="220">
        <v>0</v>
      </c>
      <c r="V87" s="220">
        <f>ROUND(E87*U87,2)</f>
        <v>0</v>
      </c>
      <c r="W87" s="220"/>
      <c r="X87" s="220" t="s">
        <v>3124</v>
      </c>
      <c r="Y87" s="220" t="s">
        <v>295</v>
      </c>
      <c r="Z87" s="210"/>
      <c r="AA87" s="210"/>
      <c r="AB87" s="210"/>
      <c r="AC87" s="210"/>
      <c r="AD87" s="210"/>
      <c r="AE87" s="210"/>
      <c r="AF87" s="210"/>
      <c r="AG87" s="210" t="s">
        <v>3136</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5" t="s">
        <v>3197</v>
      </c>
      <c r="D88" s="257"/>
      <c r="E88" s="258">
        <v>0.02</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32">
        <v>43</v>
      </c>
      <c r="B89" s="233" t="s">
        <v>3108</v>
      </c>
      <c r="C89" s="250" t="s">
        <v>3198</v>
      </c>
      <c r="D89" s="234" t="s">
        <v>452</v>
      </c>
      <c r="E89" s="235">
        <v>5.6000000000000001E-2</v>
      </c>
      <c r="F89" s="236"/>
      <c r="G89" s="237">
        <f>ROUND(E89*F89,2)</f>
        <v>0</v>
      </c>
      <c r="H89" s="236"/>
      <c r="I89" s="237">
        <f>ROUND(E89*H89,2)</f>
        <v>0</v>
      </c>
      <c r="J89" s="236"/>
      <c r="K89" s="237">
        <f>ROUND(E89*J89,2)</f>
        <v>0</v>
      </c>
      <c r="L89" s="237">
        <v>21</v>
      </c>
      <c r="M89" s="237">
        <f>G89*(1+L89/100)</f>
        <v>0</v>
      </c>
      <c r="N89" s="235">
        <v>0</v>
      </c>
      <c r="O89" s="235">
        <f>ROUND(E89*N89,2)</f>
        <v>0</v>
      </c>
      <c r="P89" s="235">
        <v>0</v>
      </c>
      <c r="Q89" s="235">
        <f>ROUND(E89*P89,2)</f>
        <v>0</v>
      </c>
      <c r="R89" s="237"/>
      <c r="S89" s="237" t="s">
        <v>325</v>
      </c>
      <c r="T89" s="238" t="s">
        <v>293</v>
      </c>
      <c r="U89" s="220">
        <v>0</v>
      </c>
      <c r="V89" s="220">
        <f>ROUND(E89*U89,2)</f>
        <v>0</v>
      </c>
      <c r="W89" s="220"/>
      <c r="X89" s="220" t="s">
        <v>3124</v>
      </c>
      <c r="Y89" s="220" t="s">
        <v>295</v>
      </c>
      <c r="Z89" s="210"/>
      <c r="AA89" s="210"/>
      <c r="AB89" s="210"/>
      <c r="AC89" s="210"/>
      <c r="AD89" s="210"/>
      <c r="AE89" s="210"/>
      <c r="AF89" s="210"/>
      <c r="AG89" s="210" t="s">
        <v>3136</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5">
      <c r="A90" s="217"/>
      <c r="B90" s="218"/>
      <c r="C90" s="265" t="s">
        <v>3199</v>
      </c>
      <c r="D90" s="257"/>
      <c r="E90" s="258">
        <v>0.06</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32">
        <v>44</v>
      </c>
      <c r="B91" s="233" t="s">
        <v>3108</v>
      </c>
      <c r="C91" s="250" t="s">
        <v>3200</v>
      </c>
      <c r="D91" s="234" t="s">
        <v>340</v>
      </c>
      <c r="E91" s="235">
        <v>2</v>
      </c>
      <c r="F91" s="236"/>
      <c r="G91" s="237">
        <f>ROUND(E91*F91,2)</f>
        <v>0</v>
      </c>
      <c r="H91" s="236"/>
      <c r="I91" s="237">
        <f>ROUND(E91*H91,2)</f>
        <v>0</v>
      </c>
      <c r="J91" s="236"/>
      <c r="K91" s="237">
        <f>ROUND(E91*J91,2)</f>
        <v>0</v>
      </c>
      <c r="L91" s="237">
        <v>21</v>
      </c>
      <c r="M91" s="237">
        <f>G91*(1+L91/100)</f>
        <v>0</v>
      </c>
      <c r="N91" s="235">
        <v>0</v>
      </c>
      <c r="O91" s="235">
        <f>ROUND(E91*N91,2)</f>
        <v>0</v>
      </c>
      <c r="P91" s="235">
        <v>0</v>
      </c>
      <c r="Q91" s="235">
        <f>ROUND(E91*P91,2)</f>
        <v>0</v>
      </c>
      <c r="R91" s="237"/>
      <c r="S91" s="237" t="s">
        <v>325</v>
      </c>
      <c r="T91" s="238" t="s">
        <v>293</v>
      </c>
      <c r="U91" s="220">
        <v>0</v>
      </c>
      <c r="V91" s="220">
        <f>ROUND(E91*U91,2)</f>
        <v>0</v>
      </c>
      <c r="W91" s="220"/>
      <c r="X91" s="220" t="s">
        <v>3124</v>
      </c>
      <c r="Y91" s="220" t="s">
        <v>295</v>
      </c>
      <c r="Z91" s="210"/>
      <c r="AA91" s="210"/>
      <c r="AB91" s="210"/>
      <c r="AC91" s="210"/>
      <c r="AD91" s="210"/>
      <c r="AE91" s="210"/>
      <c r="AF91" s="210"/>
      <c r="AG91" s="210" t="s">
        <v>3136</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5">
      <c r="A92" s="217"/>
      <c r="B92" s="218"/>
      <c r="C92" s="265" t="s">
        <v>153</v>
      </c>
      <c r="D92" s="257"/>
      <c r="E92" s="258">
        <v>2</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32">
        <v>45</v>
      </c>
      <c r="B93" s="233" t="s">
        <v>3108</v>
      </c>
      <c r="C93" s="250" t="s">
        <v>3201</v>
      </c>
      <c r="D93" s="234" t="s">
        <v>340</v>
      </c>
      <c r="E93" s="235">
        <v>4</v>
      </c>
      <c r="F93" s="236"/>
      <c r="G93" s="237">
        <f>ROUND(E93*F93,2)</f>
        <v>0</v>
      </c>
      <c r="H93" s="236"/>
      <c r="I93" s="237">
        <f>ROUND(E93*H93,2)</f>
        <v>0</v>
      </c>
      <c r="J93" s="236"/>
      <c r="K93" s="237">
        <f>ROUND(E93*J93,2)</f>
        <v>0</v>
      </c>
      <c r="L93" s="237">
        <v>21</v>
      </c>
      <c r="M93" s="237">
        <f>G93*(1+L93/100)</f>
        <v>0</v>
      </c>
      <c r="N93" s="235">
        <v>0</v>
      </c>
      <c r="O93" s="235">
        <f>ROUND(E93*N93,2)</f>
        <v>0</v>
      </c>
      <c r="P93" s="235">
        <v>0</v>
      </c>
      <c r="Q93" s="235">
        <f>ROUND(E93*P93,2)</f>
        <v>0</v>
      </c>
      <c r="R93" s="237"/>
      <c r="S93" s="237" t="s">
        <v>325</v>
      </c>
      <c r="T93" s="238" t="s">
        <v>293</v>
      </c>
      <c r="U93" s="220">
        <v>0</v>
      </c>
      <c r="V93" s="220">
        <f>ROUND(E93*U93,2)</f>
        <v>0</v>
      </c>
      <c r="W93" s="220"/>
      <c r="X93" s="220" t="s">
        <v>3124</v>
      </c>
      <c r="Y93" s="220" t="s">
        <v>295</v>
      </c>
      <c r="Z93" s="210"/>
      <c r="AA93" s="210"/>
      <c r="AB93" s="210"/>
      <c r="AC93" s="210"/>
      <c r="AD93" s="210"/>
      <c r="AE93" s="210"/>
      <c r="AF93" s="210"/>
      <c r="AG93" s="210" t="s">
        <v>3136</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5">
      <c r="A94" s="217"/>
      <c r="B94" s="218"/>
      <c r="C94" s="265" t="s">
        <v>3202</v>
      </c>
      <c r="D94" s="257"/>
      <c r="E94" s="258">
        <v>4</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32">
        <v>46</v>
      </c>
      <c r="B95" s="233" t="s">
        <v>3108</v>
      </c>
      <c r="C95" s="250" t="s">
        <v>3203</v>
      </c>
      <c r="D95" s="234" t="s">
        <v>452</v>
      </c>
      <c r="E95" s="235">
        <v>0.4</v>
      </c>
      <c r="F95" s="236"/>
      <c r="G95" s="237">
        <f>ROUND(E95*F95,2)</f>
        <v>0</v>
      </c>
      <c r="H95" s="236"/>
      <c r="I95" s="237">
        <f>ROUND(E95*H95,2)</f>
        <v>0</v>
      </c>
      <c r="J95" s="236"/>
      <c r="K95" s="237">
        <f>ROUND(E95*J95,2)</f>
        <v>0</v>
      </c>
      <c r="L95" s="237">
        <v>21</v>
      </c>
      <c r="M95" s="237">
        <f>G95*(1+L95/100)</f>
        <v>0</v>
      </c>
      <c r="N95" s="235">
        <v>0</v>
      </c>
      <c r="O95" s="235">
        <f>ROUND(E95*N95,2)</f>
        <v>0</v>
      </c>
      <c r="P95" s="235">
        <v>0</v>
      </c>
      <c r="Q95" s="235">
        <f>ROUND(E95*P95,2)</f>
        <v>0</v>
      </c>
      <c r="R95" s="237"/>
      <c r="S95" s="237" t="s">
        <v>325</v>
      </c>
      <c r="T95" s="238" t="s">
        <v>293</v>
      </c>
      <c r="U95" s="220">
        <v>0</v>
      </c>
      <c r="V95" s="220">
        <f>ROUND(E95*U95,2)</f>
        <v>0</v>
      </c>
      <c r="W95" s="220"/>
      <c r="X95" s="220" t="s">
        <v>3124</v>
      </c>
      <c r="Y95" s="220" t="s">
        <v>295</v>
      </c>
      <c r="Z95" s="210"/>
      <c r="AA95" s="210"/>
      <c r="AB95" s="210"/>
      <c r="AC95" s="210"/>
      <c r="AD95" s="210"/>
      <c r="AE95" s="210"/>
      <c r="AF95" s="210"/>
      <c r="AG95" s="210" t="s">
        <v>3136</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5">
      <c r="A96" s="217"/>
      <c r="B96" s="218"/>
      <c r="C96" s="265" t="s">
        <v>3204</v>
      </c>
      <c r="D96" s="257"/>
      <c r="E96" s="258">
        <v>0.4</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5">
      <c r="A97" s="232">
        <v>47</v>
      </c>
      <c r="B97" s="233" t="s">
        <v>3205</v>
      </c>
      <c r="C97" s="250" t="s">
        <v>3206</v>
      </c>
      <c r="D97" s="234" t="s">
        <v>340</v>
      </c>
      <c r="E97" s="235">
        <v>2</v>
      </c>
      <c r="F97" s="236"/>
      <c r="G97" s="237">
        <f>ROUND(E97*F97,2)</f>
        <v>0</v>
      </c>
      <c r="H97" s="236"/>
      <c r="I97" s="237">
        <f>ROUND(E97*H97,2)</f>
        <v>0</v>
      </c>
      <c r="J97" s="236"/>
      <c r="K97" s="237">
        <f>ROUND(E97*J97,2)</f>
        <v>0</v>
      </c>
      <c r="L97" s="237">
        <v>21</v>
      </c>
      <c r="M97" s="237">
        <f>G97*(1+L97/100)</f>
        <v>0</v>
      </c>
      <c r="N97" s="235">
        <v>0</v>
      </c>
      <c r="O97" s="235">
        <f>ROUND(E97*N97,2)</f>
        <v>0</v>
      </c>
      <c r="P97" s="235">
        <v>0</v>
      </c>
      <c r="Q97" s="235">
        <f>ROUND(E97*P97,2)</f>
        <v>0</v>
      </c>
      <c r="R97" s="237"/>
      <c r="S97" s="237" t="s">
        <v>325</v>
      </c>
      <c r="T97" s="238" t="s">
        <v>293</v>
      </c>
      <c r="U97" s="220">
        <v>0</v>
      </c>
      <c r="V97" s="220">
        <f>ROUND(E97*U97,2)</f>
        <v>0</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0.399999999999999" outlineLevel="2" x14ac:dyDescent="0.25">
      <c r="A98" s="217"/>
      <c r="B98" s="218"/>
      <c r="C98" s="265" t="s">
        <v>3207</v>
      </c>
      <c r="D98" s="257"/>
      <c r="E98" s="258">
        <v>2</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5">
      <c r="A99" s="242">
        <v>48</v>
      </c>
      <c r="B99" s="243" t="s">
        <v>3205</v>
      </c>
      <c r="C99" s="253" t="s">
        <v>3208</v>
      </c>
      <c r="D99" s="244" t="s">
        <v>340</v>
      </c>
      <c r="E99" s="245">
        <v>2</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325</v>
      </c>
      <c r="T99" s="248" t="s">
        <v>293</v>
      </c>
      <c r="U99" s="220">
        <v>0</v>
      </c>
      <c r="V99" s="220">
        <f>ROUND(E99*U99,2)</f>
        <v>0</v>
      </c>
      <c r="W99" s="220"/>
      <c r="X99" s="220" t="s">
        <v>3124</v>
      </c>
      <c r="Y99" s="220" t="s">
        <v>295</v>
      </c>
      <c r="Z99" s="210"/>
      <c r="AA99" s="210"/>
      <c r="AB99" s="210"/>
      <c r="AC99" s="210"/>
      <c r="AD99" s="210"/>
      <c r="AE99" s="210"/>
      <c r="AF99" s="210"/>
      <c r="AG99" s="210" t="s">
        <v>3125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x14ac:dyDescent="0.25">
      <c r="A100" s="225" t="s">
        <v>287</v>
      </c>
      <c r="B100" s="226" t="s">
        <v>149</v>
      </c>
      <c r="C100" s="249" t="s">
        <v>150</v>
      </c>
      <c r="D100" s="227"/>
      <c r="E100" s="228"/>
      <c r="F100" s="229"/>
      <c r="G100" s="229">
        <f>SUMIF(AG101:AG128,"&lt;&gt;NOR",G101:G128)</f>
        <v>0</v>
      </c>
      <c r="H100" s="229"/>
      <c r="I100" s="229">
        <f>SUM(I101:I128)</f>
        <v>0</v>
      </c>
      <c r="J100" s="229"/>
      <c r="K100" s="229">
        <f>SUM(K101:K128)</f>
        <v>0</v>
      </c>
      <c r="L100" s="229"/>
      <c r="M100" s="229">
        <f>SUM(M101:M128)</f>
        <v>0</v>
      </c>
      <c r="N100" s="228"/>
      <c r="O100" s="228">
        <f>SUM(O101:O128)</f>
        <v>0</v>
      </c>
      <c r="P100" s="228"/>
      <c r="Q100" s="228">
        <f>SUM(Q101:Q128)</f>
        <v>0</v>
      </c>
      <c r="R100" s="229"/>
      <c r="S100" s="229"/>
      <c r="T100" s="230"/>
      <c r="U100" s="224"/>
      <c r="V100" s="224">
        <f>SUM(V101:V128)</f>
        <v>0</v>
      </c>
      <c r="W100" s="224"/>
      <c r="X100" s="224"/>
      <c r="Y100" s="224"/>
      <c r="AG100" t="s">
        <v>288</v>
      </c>
    </row>
    <row r="101" spans="1:60" outlineLevel="1" x14ac:dyDescent="0.25">
      <c r="A101" s="242">
        <v>49</v>
      </c>
      <c r="B101" s="243" t="s">
        <v>3108</v>
      </c>
      <c r="C101" s="253" t="s">
        <v>3209</v>
      </c>
      <c r="D101" s="244" t="s">
        <v>340</v>
      </c>
      <c r="E101" s="245">
        <v>2</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325</v>
      </c>
      <c r="T101" s="248" t="s">
        <v>293</v>
      </c>
      <c r="U101" s="220">
        <v>0</v>
      </c>
      <c r="V101" s="220">
        <f>ROUND(E101*U101,2)</f>
        <v>0</v>
      </c>
      <c r="W101" s="220"/>
      <c r="X101" s="220" t="s">
        <v>3124</v>
      </c>
      <c r="Y101" s="220" t="s">
        <v>295</v>
      </c>
      <c r="Z101" s="210"/>
      <c r="AA101" s="210"/>
      <c r="AB101" s="210"/>
      <c r="AC101" s="210"/>
      <c r="AD101" s="210"/>
      <c r="AE101" s="210"/>
      <c r="AF101" s="210"/>
      <c r="AG101" s="210" t="s">
        <v>3136</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5">
      <c r="A102" s="242">
        <v>50</v>
      </c>
      <c r="B102" s="243" t="s">
        <v>3108</v>
      </c>
      <c r="C102" s="253" t="s">
        <v>3210</v>
      </c>
      <c r="D102" s="244" t="s">
        <v>340</v>
      </c>
      <c r="E102" s="245">
        <v>2</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325</v>
      </c>
      <c r="T102" s="248" t="s">
        <v>293</v>
      </c>
      <c r="U102" s="220">
        <v>0</v>
      </c>
      <c r="V102" s="220">
        <f>ROUND(E102*U102,2)</f>
        <v>0</v>
      </c>
      <c r="W102" s="220"/>
      <c r="X102" s="220" t="s">
        <v>3124</v>
      </c>
      <c r="Y102" s="220" t="s">
        <v>295</v>
      </c>
      <c r="Z102" s="210"/>
      <c r="AA102" s="210"/>
      <c r="AB102" s="210"/>
      <c r="AC102" s="210"/>
      <c r="AD102" s="210"/>
      <c r="AE102" s="210"/>
      <c r="AF102" s="210"/>
      <c r="AG102" s="210" t="s">
        <v>3136</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5">
      <c r="A103" s="242">
        <v>51</v>
      </c>
      <c r="B103" s="243" t="s">
        <v>3108</v>
      </c>
      <c r="C103" s="253" t="s">
        <v>3211</v>
      </c>
      <c r="D103" s="244" t="s">
        <v>340</v>
      </c>
      <c r="E103" s="245">
        <v>1</v>
      </c>
      <c r="F103" s="246"/>
      <c r="G103" s="247">
        <f>ROUND(E103*F103,2)</f>
        <v>0</v>
      </c>
      <c r="H103" s="246"/>
      <c r="I103" s="247">
        <f>ROUND(E103*H103,2)</f>
        <v>0</v>
      </c>
      <c r="J103" s="246"/>
      <c r="K103" s="247">
        <f>ROUND(E103*J103,2)</f>
        <v>0</v>
      </c>
      <c r="L103" s="247">
        <v>21</v>
      </c>
      <c r="M103" s="247">
        <f>G103*(1+L103/100)</f>
        <v>0</v>
      </c>
      <c r="N103" s="245">
        <v>0</v>
      </c>
      <c r="O103" s="245">
        <f>ROUND(E103*N103,2)</f>
        <v>0</v>
      </c>
      <c r="P103" s="245">
        <v>0</v>
      </c>
      <c r="Q103" s="245">
        <f>ROUND(E103*P103,2)</f>
        <v>0</v>
      </c>
      <c r="R103" s="247"/>
      <c r="S103" s="247" t="s">
        <v>325</v>
      </c>
      <c r="T103" s="248" t="s">
        <v>293</v>
      </c>
      <c r="U103" s="220">
        <v>0</v>
      </c>
      <c r="V103" s="220">
        <f>ROUND(E103*U103,2)</f>
        <v>0</v>
      </c>
      <c r="W103" s="220"/>
      <c r="X103" s="220" t="s">
        <v>3124</v>
      </c>
      <c r="Y103" s="220" t="s">
        <v>295</v>
      </c>
      <c r="Z103" s="210"/>
      <c r="AA103" s="210"/>
      <c r="AB103" s="210"/>
      <c r="AC103" s="210"/>
      <c r="AD103" s="210"/>
      <c r="AE103" s="210"/>
      <c r="AF103" s="210"/>
      <c r="AG103" s="210" t="s">
        <v>3136</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5">
      <c r="A104" s="242">
        <v>52</v>
      </c>
      <c r="B104" s="243" t="s">
        <v>3108</v>
      </c>
      <c r="C104" s="253" t="s">
        <v>3212</v>
      </c>
      <c r="D104" s="244" t="s">
        <v>340</v>
      </c>
      <c r="E104" s="245">
        <v>1</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c r="S104" s="247" t="s">
        <v>325</v>
      </c>
      <c r="T104" s="248" t="s">
        <v>293</v>
      </c>
      <c r="U104" s="220">
        <v>0</v>
      </c>
      <c r="V104" s="220">
        <f>ROUND(E104*U104,2)</f>
        <v>0</v>
      </c>
      <c r="W104" s="220"/>
      <c r="X104" s="220" t="s">
        <v>3124</v>
      </c>
      <c r="Y104" s="220" t="s">
        <v>295</v>
      </c>
      <c r="Z104" s="210"/>
      <c r="AA104" s="210"/>
      <c r="AB104" s="210"/>
      <c r="AC104" s="210"/>
      <c r="AD104" s="210"/>
      <c r="AE104" s="210"/>
      <c r="AF104" s="210"/>
      <c r="AG104" s="210" t="s">
        <v>3136</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5">
      <c r="A105" s="242">
        <v>53</v>
      </c>
      <c r="B105" s="243" t="s">
        <v>3108</v>
      </c>
      <c r="C105" s="253" t="s">
        <v>3213</v>
      </c>
      <c r="D105" s="244" t="s">
        <v>340</v>
      </c>
      <c r="E105" s="245">
        <v>1</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c r="S105" s="247" t="s">
        <v>325</v>
      </c>
      <c r="T105" s="248" t="s">
        <v>293</v>
      </c>
      <c r="U105" s="220">
        <v>0</v>
      </c>
      <c r="V105" s="220">
        <f>ROUND(E105*U105,2)</f>
        <v>0</v>
      </c>
      <c r="W105" s="220"/>
      <c r="X105" s="220" t="s">
        <v>3124</v>
      </c>
      <c r="Y105" s="220" t="s">
        <v>295</v>
      </c>
      <c r="Z105" s="210"/>
      <c r="AA105" s="210"/>
      <c r="AB105" s="210"/>
      <c r="AC105" s="210"/>
      <c r="AD105" s="210"/>
      <c r="AE105" s="210"/>
      <c r="AF105" s="210"/>
      <c r="AG105" s="210" t="s">
        <v>3136</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42">
        <v>54</v>
      </c>
      <c r="B106" s="243" t="s">
        <v>3108</v>
      </c>
      <c r="C106" s="253" t="s">
        <v>3214</v>
      </c>
      <c r="D106" s="244" t="s">
        <v>340</v>
      </c>
      <c r="E106" s="245">
        <v>3</v>
      </c>
      <c r="F106" s="246"/>
      <c r="G106" s="247">
        <f>ROUND(E106*F106,2)</f>
        <v>0</v>
      </c>
      <c r="H106" s="246"/>
      <c r="I106" s="247">
        <f>ROUND(E106*H106,2)</f>
        <v>0</v>
      </c>
      <c r="J106" s="246"/>
      <c r="K106" s="247">
        <f>ROUND(E106*J106,2)</f>
        <v>0</v>
      </c>
      <c r="L106" s="247">
        <v>21</v>
      </c>
      <c r="M106" s="247">
        <f>G106*(1+L106/100)</f>
        <v>0</v>
      </c>
      <c r="N106" s="245">
        <v>0</v>
      </c>
      <c r="O106" s="245">
        <f>ROUND(E106*N106,2)</f>
        <v>0</v>
      </c>
      <c r="P106" s="245">
        <v>0</v>
      </c>
      <c r="Q106" s="245">
        <f>ROUND(E106*P106,2)</f>
        <v>0</v>
      </c>
      <c r="R106" s="247"/>
      <c r="S106" s="247" t="s">
        <v>325</v>
      </c>
      <c r="T106" s="248" t="s">
        <v>293</v>
      </c>
      <c r="U106" s="220">
        <v>0</v>
      </c>
      <c r="V106" s="220">
        <f>ROUND(E106*U106,2)</f>
        <v>0</v>
      </c>
      <c r="W106" s="220"/>
      <c r="X106" s="220" t="s">
        <v>3124</v>
      </c>
      <c r="Y106" s="220" t="s">
        <v>295</v>
      </c>
      <c r="Z106" s="210"/>
      <c r="AA106" s="210"/>
      <c r="AB106" s="210"/>
      <c r="AC106" s="210"/>
      <c r="AD106" s="210"/>
      <c r="AE106" s="210"/>
      <c r="AF106" s="210"/>
      <c r="AG106" s="210" t="s">
        <v>3136</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5">
      <c r="A107" s="242">
        <v>55</v>
      </c>
      <c r="B107" s="243" t="s">
        <v>3108</v>
      </c>
      <c r="C107" s="253" t="s">
        <v>3215</v>
      </c>
      <c r="D107" s="244" t="s">
        <v>340</v>
      </c>
      <c r="E107" s="245">
        <v>1</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c r="S107" s="247" t="s">
        <v>325</v>
      </c>
      <c r="T107" s="248" t="s">
        <v>293</v>
      </c>
      <c r="U107" s="220">
        <v>0</v>
      </c>
      <c r="V107" s="220">
        <f>ROUND(E107*U107,2)</f>
        <v>0</v>
      </c>
      <c r="W107" s="220"/>
      <c r="X107" s="220" t="s">
        <v>3124</v>
      </c>
      <c r="Y107" s="220" t="s">
        <v>295</v>
      </c>
      <c r="Z107" s="210"/>
      <c r="AA107" s="210"/>
      <c r="AB107" s="210"/>
      <c r="AC107" s="210"/>
      <c r="AD107" s="210"/>
      <c r="AE107" s="210"/>
      <c r="AF107" s="210"/>
      <c r="AG107" s="210" t="s">
        <v>3136</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5">
      <c r="A108" s="242">
        <v>56</v>
      </c>
      <c r="B108" s="243" t="s">
        <v>3108</v>
      </c>
      <c r="C108" s="253" t="s">
        <v>3216</v>
      </c>
      <c r="D108" s="244" t="s">
        <v>340</v>
      </c>
      <c r="E108" s="245">
        <v>4</v>
      </c>
      <c r="F108" s="246"/>
      <c r="G108" s="247">
        <f>ROUND(E108*F108,2)</f>
        <v>0</v>
      </c>
      <c r="H108" s="246"/>
      <c r="I108" s="247">
        <f>ROUND(E108*H108,2)</f>
        <v>0</v>
      </c>
      <c r="J108" s="246"/>
      <c r="K108" s="247">
        <f>ROUND(E108*J108,2)</f>
        <v>0</v>
      </c>
      <c r="L108" s="247">
        <v>21</v>
      </c>
      <c r="M108" s="247">
        <f>G108*(1+L108/100)</f>
        <v>0</v>
      </c>
      <c r="N108" s="245">
        <v>0</v>
      </c>
      <c r="O108" s="245">
        <f>ROUND(E108*N108,2)</f>
        <v>0</v>
      </c>
      <c r="P108" s="245">
        <v>0</v>
      </c>
      <c r="Q108" s="245">
        <f>ROUND(E108*P108,2)</f>
        <v>0</v>
      </c>
      <c r="R108" s="247"/>
      <c r="S108" s="247" t="s">
        <v>325</v>
      </c>
      <c r="T108" s="248" t="s">
        <v>293</v>
      </c>
      <c r="U108" s="220">
        <v>0</v>
      </c>
      <c r="V108" s="220">
        <f>ROUND(E108*U108,2)</f>
        <v>0</v>
      </c>
      <c r="W108" s="220"/>
      <c r="X108" s="220" t="s">
        <v>3124</v>
      </c>
      <c r="Y108" s="220" t="s">
        <v>295</v>
      </c>
      <c r="Z108" s="210"/>
      <c r="AA108" s="210"/>
      <c r="AB108" s="210"/>
      <c r="AC108" s="210"/>
      <c r="AD108" s="210"/>
      <c r="AE108" s="210"/>
      <c r="AF108" s="210"/>
      <c r="AG108" s="210" t="s">
        <v>3136</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42">
        <v>57</v>
      </c>
      <c r="B109" s="243" t="s">
        <v>3108</v>
      </c>
      <c r="C109" s="253" t="s">
        <v>3217</v>
      </c>
      <c r="D109" s="244" t="s">
        <v>340</v>
      </c>
      <c r="E109" s="245">
        <v>4</v>
      </c>
      <c r="F109" s="246"/>
      <c r="G109" s="247">
        <f>ROUND(E109*F109,2)</f>
        <v>0</v>
      </c>
      <c r="H109" s="246"/>
      <c r="I109" s="247">
        <f>ROUND(E109*H109,2)</f>
        <v>0</v>
      </c>
      <c r="J109" s="246"/>
      <c r="K109" s="247">
        <f>ROUND(E109*J109,2)</f>
        <v>0</v>
      </c>
      <c r="L109" s="247">
        <v>21</v>
      </c>
      <c r="M109" s="247">
        <f>G109*(1+L109/100)</f>
        <v>0</v>
      </c>
      <c r="N109" s="245">
        <v>0</v>
      </c>
      <c r="O109" s="245">
        <f>ROUND(E109*N109,2)</f>
        <v>0</v>
      </c>
      <c r="P109" s="245">
        <v>0</v>
      </c>
      <c r="Q109" s="245">
        <f>ROUND(E109*P109,2)</f>
        <v>0</v>
      </c>
      <c r="R109" s="247"/>
      <c r="S109" s="247" t="s">
        <v>325</v>
      </c>
      <c r="T109" s="248" t="s">
        <v>293</v>
      </c>
      <c r="U109" s="220">
        <v>0</v>
      </c>
      <c r="V109" s="220">
        <f>ROUND(E109*U109,2)</f>
        <v>0</v>
      </c>
      <c r="W109" s="220"/>
      <c r="X109" s="220" t="s">
        <v>3124</v>
      </c>
      <c r="Y109" s="220" t="s">
        <v>295</v>
      </c>
      <c r="Z109" s="210"/>
      <c r="AA109" s="210"/>
      <c r="AB109" s="210"/>
      <c r="AC109" s="210"/>
      <c r="AD109" s="210"/>
      <c r="AE109" s="210"/>
      <c r="AF109" s="210"/>
      <c r="AG109" s="210" t="s">
        <v>3136</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5">
      <c r="A110" s="242">
        <v>58</v>
      </c>
      <c r="B110" s="243" t="s">
        <v>3108</v>
      </c>
      <c r="C110" s="253" t="s">
        <v>3218</v>
      </c>
      <c r="D110" s="244" t="s">
        <v>340</v>
      </c>
      <c r="E110" s="245">
        <v>4</v>
      </c>
      <c r="F110" s="246"/>
      <c r="G110" s="247">
        <f>ROUND(E110*F110,2)</f>
        <v>0</v>
      </c>
      <c r="H110" s="246"/>
      <c r="I110" s="247">
        <f>ROUND(E110*H110,2)</f>
        <v>0</v>
      </c>
      <c r="J110" s="246"/>
      <c r="K110" s="247">
        <f>ROUND(E110*J110,2)</f>
        <v>0</v>
      </c>
      <c r="L110" s="247">
        <v>21</v>
      </c>
      <c r="M110" s="247">
        <f>G110*(1+L110/100)</f>
        <v>0</v>
      </c>
      <c r="N110" s="245">
        <v>0</v>
      </c>
      <c r="O110" s="245">
        <f>ROUND(E110*N110,2)</f>
        <v>0</v>
      </c>
      <c r="P110" s="245">
        <v>0</v>
      </c>
      <c r="Q110" s="245">
        <f>ROUND(E110*P110,2)</f>
        <v>0</v>
      </c>
      <c r="R110" s="247"/>
      <c r="S110" s="247" t="s">
        <v>325</v>
      </c>
      <c r="T110" s="248" t="s">
        <v>293</v>
      </c>
      <c r="U110" s="220">
        <v>0</v>
      </c>
      <c r="V110" s="220">
        <f>ROUND(E110*U110,2)</f>
        <v>0</v>
      </c>
      <c r="W110" s="220"/>
      <c r="X110" s="220" t="s">
        <v>3124</v>
      </c>
      <c r="Y110" s="220" t="s">
        <v>295</v>
      </c>
      <c r="Z110" s="210"/>
      <c r="AA110" s="210"/>
      <c r="AB110" s="210"/>
      <c r="AC110" s="210"/>
      <c r="AD110" s="210"/>
      <c r="AE110" s="210"/>
      <c r="AF110" s="210"/>
      <c r="AG110" s="210" t="s">
        <v>3136</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42">
        <v>59</v>
      </c>
      <c r="B111" s="243" t="s">
        <v>3108</v>
      </c>
      <c r="C111" s="253" t="s">
        <v>3219</v>
      </c>
      <c r="D111" s="244" t="s">
        <v>340</v>
      </c>
      <c r="E111" s="245">
        <v>3</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c r="S111" s="247" t="s">
        <v>325</v>
      </c>
      <c r="T111" s="248" t="s">
        <v>293</v>
      </c>
      <c r="U111" s="220">
        <v>0</v>
      </c>
      <c r="V111" s="220">
        <f>ROUND(E111*U111,2)</f>
        <v>0</v>
      </c>
      <c r="W111" s="220"/>
      <c r="X111" s="220" t="s">
        <v>3124</v>
      </c>
      <c r="Y111" s="220" t="s">
        <v>295</v>
      </c>
      <c r="Z111" s="210"/>
      <c r="AA111" s="210"/>
      <c r="AB111" s="210"/>
      <c r="AC111" s="210"/>
      <c r="AD111" s="210"/>
      <c r="AE111" s="210"/>
      <c r="AF111" s="210"/>
      <c r="AG111" s="210" t="s">
        <v>3136</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42">
        <v>60</v>
      </c>
      <c r="B112" s="243" t="s">
        <v>3108</v>
      </c>
      <c r="C112" s="253" t="s">
        <v>3220</v>
      </c>
      <c r="D112" s="244" t="s">
        <v>340</v>
      </c>
      <c r="E112" s="245">
        <v>6</v>
      </c>
      <c r="F112" s="246"/>
      <c r="G112" s="247">
        <f>ROUND(E112*F112,2)</f>
        <v>0</v>
      </c>
      <c r="H112" s="246"/>
      <c r="I112" s="247">
        <f>ROUND(E112*H112,2)</f>
        <v>0</v>
      </c>
      <c r="J112" s="246"/>
      <c r="K112" s="247">
        <f>ROUND(E112*J112,2)</f>
        <v>0</v>
      </c>
      <c r="L112" s="247">
        <v>21</v>
      </c>
      <c r="M112" s="247">
        <f>G112*(1+L112/100)</f>
        <v>0</v>
      </c>
      <c r="N112" s="245">
        <v>0</v>
      </c>
      <c r="O112" s="245">
        <f>ROUND(E112*N112,2)</f>
        <v>0</v>
      </c>
      <c r="P112" s="245">
        <v>0</v>
      </c>
      <c r="Q112" s="245">
        <f>ROUND(E112*P112,2)</f>
        <v>0</v>
      </c>
      <c r="R112" s="247"/>
      <c r="S112" s="247" t="s">
        <v>325</v>
      </c>
      <c r="T112" s="248" t="s">
        <v>293</v>
      </c>
      <c r="U112" s="220">
        <v>0</v>
      </c>
      <c r="V112" s="220">
        <f>ROUND(E112*U112,2)</f>
        <v>0</v>
      </c>
      <c r="W112" s="220"/>
      <c r="X112" s="220" t="s">
        <v>3124</v>
      </c>
      <c r="Y112" s="220" t="s">
        <v>295</v>
      </c>
      <c r="Z112" s="210"/>
      <c r="AA112" s="210"/>
      <c r="AB112" s="210"/>
      <c r="AC112" s="210"/>
      <c r="AD112" s="210"/>
      <c r="AE112" s="210"/>
      <c r="AF112" s="210"/>
      <c r="AG112" s="210" t="s">
        <v>3136</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5">
      <c r="A113" s="242">
        <v>61</v>
      </c>
      <c r="B113" s="243" t="s">
        <v>3108</v>
      </c>
      <c r="C113" s="253" t="s">
        <v>3221</v>
      </c>
      <c r="D113" s="244" t="s">
        <v>340</v>
      </c>
      <c r="E113" s="245">
        <v>5</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c r="S113" s="247" t="s">
        <v>325</v>
      </c>
      <c r="T113" s="248" t="s">
        <v>293</v>
      </c>
      <c r="U113" s="220">
        <v>0</v>
      </c>
      <c r="V113" s="220">
        <f>ROUND(E113*U113,2)</f>
        <v>0</v>
      </c>
      <c r="W113" s="220"/>
      <c r="X113" s="220" t="s">
        <v>3124</v>
      </c>
      <c r="Y113" s="220" t="s">
        <v>295</v>
      </c>
      <c r="Z113" s="210"/>
      <c r="AA113" s="210"/>
      <c r="AB113" s="210"/>
      <c r="AC113" s="210"/>
      <c r="AD113" s="210"/>
      <c r="AE113" s="210"/>
      <c r="AF113" s="210"/>
      <c r="AG113" s="210" t="s">
        <v>3136</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42">
        <v>62</v>
      </c>
      <c r="B114" s="243" t="s">
        <v>3108</v>
      </c>
      <c r="C114" s="253" t="s">
        <v>3222</v>
      </c>
      <c r="D114" s="244" t="s">
        <v>340</v>
      </c>
      <c r="E114" s="245">
        <v>5</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325</v>
      </c>
      <c r="T114" s="248" t="s">
        <v>293</v>
      </c>
      <c r="U114" s="220">
        <v>0</v>
      </c>
      <c r="V114" s="220">
        <f>ROUND(E114*U114,2)</f>
        <v>0</v>
      </c>
      <c r="W114" s="220"/>
      <c r="X114" s="220" t="s">
        <v>3124</v>
      </c>
      <c r="Y114" s="220" t="s">
        <v>295</v>
      </c>
      <c r="Z114" s="210"/>
      <c r="AA114" s="210"/>
      <c r="AB114" s="210"/>
      <c r="AC114" s="210"/>
      <c r="AD114" s="210"/>
      <c r="AE114" s="210"/>
      <c r="AF114" s="210"/>
      <c r="AG114" s="210" t="s">
        <v>3136</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42">
        <v>63</v>
      </c>
      <c r="B115" s="243" t="s">
        <v>3108</v>
      </c>
      <c r="C115" s="253" t="s">
        <v>3223</v>
      </c>
      <c r="D115" s="244" t="s">
        <v>340</v>
      </c>
      <c r="E115" s="245">
        <v>9</v>
      </c>
      <c r="F115" s="246"/>
      <c r="G115" s="247">
        <f>ROUND(E115*F115,2)</f>
        <v>0</v>
      </c>
      <c r="H115" s="246"/>
      <c r="I115" s="247">
        <f>ROUND(E115*H115,2)</f>
        <v>0</v>
      </c>
      <c r="J115" s="246"/>
      <c r="K115" s="247">
        <f>ROUND(E115*J115,2)</f>
        <v>0</v>
      </c>
      <c r="L115" s="247">
        <v>21</v>
      </c>
      <c r="M115" s="247">
        <f>G115*(1+L115/100)</f>
        <v>0</v>
      </c>
      <c r="N115" s="245">
        <v>0</v>
      </c>
      <c r="O115" s="245">
        <f>ROUND(E115*N115,2)</f>
        <v>0</v>
      </c>
      <c r="P115" s="245">
        <v>0</v>
      </c>
      <c r="Q115" s="245">
        <f>ROUND(E115*P115,2)</f>
        <v>0</v>
      </c>
      <c r="R115" s="247"/>
      <c r="S115" s="247" t="s">
        <v>325</v>
      </c>
      <c r="T115" s="248" t="s">
        <v>293</v>
      </c>
      <c r="U115" s="220">
        <v>0</v>
      </c>
      <c r="V115" s="220">
        <f>ROUND(E115*U115,2)</f>
        <v>0</v>
      </c>
      <c r="W115" s="220"/>
      <c r="X115" s="220" t="s">
        <v>3124</v>
      </c>
      <c r="Y115" s="220" t="s">
        <v>295</v>
      </c>
      <c r="Z115" s="210"/>
      <c r="AA115" s="210"/>
      <c r="AB115" s="210"/>
      <c r="AC115" s="210"/>
      <c r="AD115" s="210"/>
      <c r="AE115" s="210"/>
      <c r="AF115" s="210"/>
      <c r="AG115" s="210" t="s">
        <v>3136</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5">
      <c r="A116" s="242">
        <v>64</v>
      </c>
      <c r="B116" s="243" t="s">
        <v>3108</v>
      </c>
      <c r="C116" s="253" t="s">
        <v>3224</v>
      </c>
      <c r="D116" s="244" t="s">
        <v>340</v>
      </c>
      <c r="E116" s="245">
        <v>9</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c r="S116" s="247" t="s">
        <v>325</v>
      </c>
      <c r="T116" s="248" t="s">
        <v>293</v>
      </c>
      <c r="U116" s="220">
        <v>0</v>
      </c>
      <c r="V116" s="220">
        <f>ROUND(E116*U116,2)</f>
        <v>0</v>
      </c>
      <c r="W116" s="220"/>
      <c r="X116" s="220" t="s">
        <v>3124</v>
      </c>
      <c r="Y116" s="220" t="s">
        <v>295</v>
      </c>
      <c r="Z116" s="210"/>
      <c r="AA116" s="210"/>
      <c r="AB116" s="210"/>
      <c r="AC116" s="210"/>
      <c r="AD116" s="210"/>
      <c r="AE116" s="210"/>
      <c r="AF116" s="210"/>
      <c r="AG116" s="210" t="s">
        <v>3136</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5">
      <c r="A117" s="242">
        <v>65</v>
      </c>
      <c r="B117" s="243" t="s">
        <v>3108</v>
      </c>
      <c r="C117" s="253" t="s">
        <v>3225</v>
      </c>
      <c r="D117" s="244" t="s">
        <v>340</v>
      </c>
      <c r="E117" s="245">
        <v>6</v>
      </c>
      <c r="F117" s="246"/>
      <c r="G117" s="247">
        <f>ROUND(E117*F117,2)</f>
        <v>0</v>
      </c>
      <c r="H117" s="246"/>
      <c r="I117" s="247">
        <f>ROUND(E117*H117,2)</f>
        <v>0</v>
      </c>
      <c r="J117" s="246"/>
      <c r="K117" s="247">
        <f>ROUND(E117*J117,2)</f>
        <v>0</v>
      </c>
      <c r="L117" s="247">
        <v>21</v>
      </c>
      <c r="M117" s="247">
        <f>G117*(1+L117/100)</f>
        <v>0</v>
      </c>
      <c r="N117" s="245">
        <v>0</v>
      </c>
      <c r="O117" s="245">
        <f>ROUND(E117*N117,2)</f>
        <v>0</v>
      </c>
      <c r="P117" s="245">
        <v>0</v>
      </c>
      <c r="Q117" s="245">
        <f>ROUND(E117*P117,2)</f>
        <v>0</v>
      </c>
      <c r="R117" s="247"/>
      <c r="S117" s="247" t="s">
        <v>325</v>
      </c>
      <c r="T117" s="248" t="s">
        <v>293</v>
      </c>
      <c r="U117" s="220">
        <v>0</v>
      </c>
      <c r="V117" s="220">
        <f>ROUND(E117*U117,2)</f>
        <v>0</v>
      </c>
      <c r="W117" s="220"/>
      <c r="X117" s="220" t="s">
        <v>3124</v>
      </c>
      <c r="Y117" s="220" t="s">
        <v>295</v>
      </c>
      <c r="Z117" s="210"/>
      <c r="AA117" s="210"/>
      <c r="AB117" s="210"/>
      <c r="AC117" s="210"/>
      <c r="AD117" s="210"/>
      <c r="AE117" s="210"/>
      <c r="AF117" s="210"/>
      <c r="AG117" s="210" t="s">
        <v>3136</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42">
        <v>66</v>
      </c>
      <c r="B118" s="243" t="s">
        <v>3108</v>
      </c>
      <c r="C118" s="253" t="s">
        <v>3226</v>
      </c>
      <c r="D118" s="244" t="s">
        <v>340</v>
      </c>
      <c r="E118" s="245">
        <v>12</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325</v>
      </c>
      <c r="T118" s="248" t="s">
        <v>293</v>
      </c>
      <c r="U118" s="220">
        <v>0</v>
      </c>
      <c r="V118" s="220">
        <f>ROUND(E118*U118,2)</f>
        <v>0</v>
      </c>
      <c r="W118" s="220"/>
      <c r="X118" s="220" t="s">
        <v>3124</v>
      </c>
      <c r="Y118" s="220" t="s">
        <v>295</v>
      </c>
      <c r="Z118" s="210"/>
      <c r="AA118" s="210"/>
      <c r="AB118" s="210"/>
      <c r="AC118" s="210"/>
      <c r="AD118" s="210"/>
      <c r="AE118" s="210"/>
      <c r="AF118" s="210"/>
      <c r="AG118" s="210" t="s">
        <v>3136</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5">
      <c r="A119" s="242">
        <v>67</v>
      </c>
      <c r="B119" s="243" t="s">
        <v>3108</v>
      </c>
      <c r="C119" s="253" t="s">
        <v>3227</v>
      </c>
      <c r="D119" s="244" t="s">
        <v>340</v>
      </c>
      <c r="E119" s="245">
        <v>15</v>
      </c>
      <c r="F119" s="246"/>
      <c r="G119" s="247">
        <f>ROUND(E119*F119,2)</f>
        <v>0</v>
      </c>
      <c r="H119" s="246"/>
      <c r="I119" s="247">
        <f>ROUND(E119*H119,2)</f>
        <v>0</v>
      </c>
      <c r="J119" s="246"/>
      <c r="K119" s="247">
        <f>ROUND(E119*J119,2)</f>
        <v>0</v>
      </c>
      <c r="L119" s="247">
        <v>21</v>
      </c>
      <c r="M119" s="247">
        <f>G119*(1+L119/100)</f>
        <v>0</v>
      </c>
      <c r="N119" s="245">
        <v>0</v>
      </c>
      <c r="O119" s="245">
        <f>ROUND(E119*N119,2)</f>
        <v>0</v>
      </c>
      <c r="P119" s="245">
        <v>0</v>
      </c>
      <c r="Q119" s="245">
        <f>ROUND(E119*P119,2)</f>
        <v>0</v>
      </c>
      <c r="R119" s="247"/>
      <c r="S119" s="247" t="s">
        <v>325</v>
      </c>
      <c r="T119" s="248" t="s">
        <v>293</v>
      </c>
      <c r="U119" s="220">
        <v>0</v>
      </c>
      <c r="V119" s="220">
        <f>ROUND(E119*U119,2)</f>
        <v>0</v>
      </c>
      <c r="W119" s="220"/>
      <c r="X119" s="220" t="s">
        <v>3124</v>
      </c>
      <c r="Y119" s="220" t="s">
        <v>295</v>
      </c>
      <c r="Z119" s="210"/>
      <c r="AA119" s="210"/>
      <c r="AB119" s="210"/>
      <c r="AC119" s="210"/>
      <c r="AD119" s="210"/>
      <c r="AE119" s="210"/>
      <c r="AF119" s="210"/>
      <c r="AG119" s="210" t="s">
        <v>3136</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42">
        <v>68</v>
      </c>
      <c r="B120" s="243" t="s">
        <v>3108</v>
      </c>
      <c r="C120" s="253" t="s">
        <v>3228</v>
      </c>
      <c r="D120" s="244" t="s">
        <v>340</v>
      </c>
      <c r="E120" s="245">
        <v>126</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325</v>
      </c>
      <c r="T120" s="248" t="s">
        <v>293</v>
      </c>
      <c r="U120" s="220">
        <v>0</v>
      </c>
      <c r="V120" s="220">
        <f>ROUND(E120*U120,2)</f>
        <v>0</v>
      </c>
      <c r="W120" s="220"/>
      <c r="X120" s="220" t="s">
        <v>3124</v>
      </c>
      <c r="Y120" s="220" t="s">
        <v>295</v>
      </c>
      <c r="Z120" s="210"/>
      <c r="AA120" s="210"/>
      <c r="AB120" s="210"/>
      <c r="AC120" s="210"/>
      <c r="AD120" s="210"/>
      <c r="AE120" s="210"/>
      <c r="AF120" s="210"/>
      <c r="AG120" s="210" t="s">
        <v>3136</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5">
      <c r="A121" s="242">
        <v>69</v>
      </c>
      <c r="B121" s="243" t="s">
        <v>3108</v>
      </c>
      <c r="C121" s="253" t="s">
        <v>3229</v>
      </c>
      <c r="D121" s="244" t="s">
        <v>340</v>
      </c>
      <c r="E121" s="245">
        <v>100</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325</v>
      </c>
      <c r="T121" s="248" t="s">
        <v>293</v>
      </c>
      <c r="U121" s="220">
        <v>0</v>
      </c>
      <c r="V121" s="220">
        <f>ROUND(E121*U121,2)</f>
        <v>0</v>
      </c>
      <c r="W121" s="220"/>
      <c r="X121" s="220" t="s">
        <v>3124</v>
      </c>
      <c r="Y121" s="220" t="s">
        <v>295</v>
      </c>
      <c r="Z121" s="210"/>
      <c r="AA121" s="210"/>
      <c r="AB121" s="210"/>
      <c r="AC121" s="210"/>
      <c r="AD121" s="210"/>
      <c r="AE121" s="210"/>
      <c r="AF121" s="210"/>
      <c r="AG121" s="210" t="s">
        <v>3136</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5">
      <c r="A122" s="242">
        <v>70</v>
      </c>
      <c r="B122" s="243" t="s">
        <v>3108</v>
      </c>
      <c r="C122" s="253" t="s">
        <v>3230</v>
      </c>
      <c r="D122" s="244" t="s">
        <v>340</v>
      </c>
      <c r="E122" s="245">
        <v>620</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c r="S122" s="247" t="s">
        <v>325</v>
      </c>
      <c r="T122" s="248" t="s">
        <v>293</v>
      </c>
      <c r="U122" s="220">
        <v>0</v>
      </c>
      <c r="V122" s="220">
        <f>ROUND(E122*U122,2)</f>
        <v>0</v>
      </c>
      <c r="W122" s="220"/>
      <c r="X122" s="220" t="s">
        <v>3124</v>
      </c>
      <c r="Y122" s="220" t="s">
        <v>295</v>
      </c>
      <c r="Z122" s="210"/>
      <c r="AA122" s="210"/>
      <c r="AB122" s="210"/>
      <c r="AC122" s="210"/>
      <c r="AD122" s="210"/>
      <c r="AE122" s="210"/>
      <c r="AF122" s="210"/>
      <c r="AG122" s="210" t="s">
        <v>3136</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5">
      <c r="A123" s="242">
        <v>71</v>
      </c>
      <c r="B123" s="243" t="s">
        <v>3108</v>
      </c>
      <c r="C123" s="253" t="s">
        <v>3231</v>
      </c>
      <c r="D123" s="244" t="s">
        <v>340</v>
      </c>
      <c r="E123" s="245">
        <v>640</v>
      </c>
      <c r="F123" s="246"/>
      <c r="G123" s="247">
        <f>ROUND(E123*F123,2)</f>
        <v>0</v>
      </c>
      <c r="H123" s="246"/>
      <c r="I123" s="247">
        <f>ROUND(E123*H123,2)</f>
        <v>0</v>
      </c>
      <c r="J123" s="246"/>
      <c r="K123" s="247">
        <f>ROUND(E123*J123,2)</f>
        <v>0</v>
      </c>
      <c r="L123" s="247">
        <v>21</v>
      </c>
      <c r="M123" s="247">
        <f>G123*(1+L123/100)</f>
        <v>0</v>
      </c>
      <c r="N123" s="245">
        <v>0</v>
      </c>
      <c r="O123" s="245">
        <f>ROUND(E123*N123,2)</f>
        <v>0</v>
      </c>
      <c r="P123" s="245">
        <v>0</v>
      </c>
      <c r="Q123" s="245">
        <f>ROUND(E123*P123,2)</f>
        <v>0</v>
      </c>
      <c r="R123" s="247"/>
      <c r="S123" s="247" t="s">
        <v>325</v>
      </c>
      <c r="T123" s="248" t="s">
        <v>293</v>
      </c>
      <c r="U123" s="220">
        <v>0</v>
      </c>
      <c r="V123" s="220">
        <f>ROUND(E123*U123,2)</f>
        <v>0</v>
      </c>
      <c r="W123" s="220"/>
      <c r="X123" s="220" t="s">
        <v>3124</v>
      </c>
      <c r="Y123" s="220" t="s">
        <v>295</v>
      </c>
      <c r="Z123" s="210"/>
      <c r="AA123" s="210"/>
      <c r="AB123" s="210"/>
      <c r="AC123" s="210"/>
      <c r="AD123" s="210"/>
      <c r="AE123" s="210"/>
      <c r="AF123" s="210"/>
      <c r="AG123" s="210" t="s">
        <v>3136</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5">
      <c r="A124" s="242">
        <v>72</v>
      </c>
      <c r="B124" s="243" t="s">
        <v>3108</v>
      </c>
      <c r="C124" s="253" t="s">
        <v>3232</v>
      </c>
      <c r="D124" s="244" t="s">
        <v>340</v>
      </c>
      <c r="E124" s="245">
        <v>192</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325</v>
      </c>
      <c r="T124" s="248" t="s">
        <v>293</v>
      </c>
      <c r="U124" s="220">
        <v>0</v>
      </c>
      <c r="V124" s="220">
        <f>ROUND(E124*U124,2)</f>
        <v>0</v>
      </c>
      <c r="W124" s="220"/>
      <c r="X124" s="220" t="s">
        <v>3124</v>
      </c>
      <c r="Y124" s="220" t="s">
        <v>295</v>
      </c>
      <c r="Z124" s="210"/>
      <c r="AA124" s="210"/>
      <c r="AB124" s="210"/>
      <c r="AC124" s="210"/>
      <c r="AD124" s="210"/>
      <c r="AE124" s="210"/>
      <c r="AF124" s="210"/>
      <c r="AG124" s="210" t="s">
        <v>3136</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5">
      <c r="A125" s="242">
        <v>73</v>
      </c>
      <c r="B125" s="243" t="s">
        <v>3108</v>
      </c>
      <c r="C125" s="253" t="s">
        <v>3233</v>
      </c>
      <c r="D125" s="244" t="s">
        <v>340</v>
      </c>
      <c r="E125" s="245">
        <v>46</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325</v>
      </c>
      <c r="T125" s="248" t="s">
        <v>293</v>
      </c>
      <c r="U125" s="220">
        <v>0</v>
      </c>
      <c r="V125" s="220">
        <f>ROUND(E125*U125,2)</f>
        <v>0</v>
      </c>
      <c r="W125" s="220"/>
      <c r="X125" s="220" t="s">
        <v>3124</v>
      </c>
      <c r="Y125" s="220" t="s">
        <v>295</v>
      </c>
      <c r="Z125" s="210"/>
      <c r="AA125" s="210"/>
      <c r="AB125" s="210"/>
      <c r="AC125" s="210"/>
      <c r="AD125" s="210"/>
      <c r="AE125" s="210"/>
      <c r="AF125" s="210"/>
      <c r="AG125" s="210" t="s">
        <v>3136</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5">
      <c r="A126" s="242">
        <v>74</v>
      </c>
      <c r="B126" s="243" t="s">
        <v>3108</v>
      </c>
      <c r="C126" s="253" t="s">
        <v>3234</v>
      </c>
      <c r="D126" s="244" t="s">
        <v>340</v>
      </c>
      <c r="E126" s="245">
        <v>285</v>
      </c>
      <c r="F126" s="246"/>
      <c r="G126" s="247">
        <f>ROUND(E126*F126,2)</f>
        <v>0</v>
      </c>
      <c r="H126" s="246"/>
      <c r="I126" s="247">
        <f>ROUND(E126*H126,2)</f>
        <v>0</v>
      </c>
      <c r="J126" s="246"/>
      <c r="K126" s="247">
        <f>ROUND(E126*J126,2)</f>
        <v>0</v>
      </c>
      <c r="L126" s="247">
        <v>21</v>
      </c>
      <c r="M126" s="247">
        <f>G126*(1+L126/100)</f>
        <v>0</v>
      </c>
      <c r="N126" s="245">
        <v>0</v>
      </c>
      <c r="O126" s="245">
        <f>ROUND(E126*N126,2)</f>
        <v>0</v>
      </c>
      <c r="P126" s="245">
        <v>0</v>
      </c>
      <c r="Q126" s="245">
        <f>ROUND(E126*P126,2)</f>
        <v>0</v>
      </c>
      <c r="R126" s="247"/>
      <c r="S126" s="247" t="s">
        <v>325</v>
      </c>
      <c r="T126" s="248" t="s">
        <v>293</v>
      </c>
      <c r="U126" s="220">
        <v>0</v>
      </c>
      <c r="V126" s="220">
        <f>ROUND(E126*U126,2)</f>
        <v>0</v>
      </c>
      <c r="W126" s="220"/>
      <c r="X126" s="220" t="s">
        <v>3124</v>
      </c>
      <c r="Y126" s="220" t="s">
        <v>295</v>
      </c>
      <c r="Z126" s="210"/>
      <c r="AA126" s="210"/>
      <c r="AB126" s="210"/>
      <c r="AC126" s="210"/>
      <c r="AD126" s="210"/>
      <c r="AE126" s="210"/>
      <c r="AF126" s="210"/>
      <c r="AG126" s="210" t="s">
        <v>3136</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5">
      <c r="A127" s="242">
        <v>75</v>
      </c>
      <c r="B127" s="243" t="s">
        <v>3108</v>
      </c>
      <c r="C127" s="253" t="s">
        <v>3235</v>
      </c>
      <c r="D127" s="244" t="s">
        <v>340</v>
      </c>
      <c r="E127" s="245">
        <v>195</v>
      </c>
      <c r="F127" s="246"/>
      <c r="G127" s="247">
        <f>ROUND(E127*F127,2)</f>
        <v>0</v>
      </c>
      <c r="H127" s="246"/>
      <c r="I127" s="247">
        <f>ROUND(E127*H127,2)</f>
        <v>0</v>
      </c>
      <c r="J127" s="246"/>
      <c r="K127" s="247">
        <f>ROUND(E127*J127,2)</f>
        <v>0</v>
      </c>
      <c r="L127" s="247">
        <v>21</v>
      </c>
      <c r="M127" s="247">
        <f>G127*(1+L127/100)</f>
        <v>0</v>
      </c>
      <c r="N127" s="245">
        <v>0</v>
      </c>
      <c r="O127" s="245">
        <f>ROUND(E127*N127,2)</f>
        <v>0</v>
      </c>
      <c r="P127" s="245">
        <v>0</v>
      </c>
      <c r="Q127" s="245">
        <f>ROUND(E127*P127,2)</f>
        <v>0</v>
      </c>
      <c r="R127" s="247"/>
      <c r="S127" s="247" t="s">
        <v>325</v>
      </c>
      <c r="T127" s="248" t="s">
        <v>293</v>
      </c>
      <c r="U127" s="220">
        <v>0</v>
      </c>
      <c r="V127" s="220">
        <f>ROUND(E127*U127,2)</f>
        <v>0</v>
      </c>
      <c r="W127" s="220"/>
      <c r="X127" s="220" t="s">
        <v>3124</v>
      </c>
      <c r="Y127" s="220" t="s">
        <v>295</v>
      </c>
      <c r="Z127" s="210"/>
      <c r="AA127" s="210"/>
      <c r="AB127" s="210"/>
      <c r="AC127" s="210"/>
      <c r="AD127" s="210"/>
      <c r="AE127" s="210"/>
      <c r="AF127" s="210"/>
      <c r="AG127" s="210" t="s">
        <v>3136</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5">
      <c r="A128" s="242">
        <v>76</v>
      </c>
      <c r="B128" s="243" t="s">
        <v>3108</v>
      </c>
      <c r="C128" s="253" t="s">
        <v>3236</v>
      </c>
      <c r="D128" s="244" t="s">
        <v>340</v>
      </c>
      <c r="E128" s="245">
        <v>480</v>
      </c>
      <c r="F128" s="246"/>
      <c r="G128" s="247">
        <f>ROUND(E128*F128,2)</f>
        <v>0</v>
      </c>
      <c r="H128" s="246"/>
      <c r="I128" s="247">
        <f>ROUND(E128*H128,2)</f>
        <v>0</v>
      </c>
      <c r="J128" s="246"/>
      <c r="K128" s="247">
        <f>ROUND(E128*J128,2)</f>
        <v>0</v>
      </c>
      <c r="L128" s="247">
        <v>21</v>
      </c>
      <c r="M128" s="247">
        <f>G128*(1+L128/100)</f>
        <v>0</v>
      </c>
      <c r="N128" s="245">
        <v>0</v>
      </c>
      <c r="O128" s="245">
        <f>ROUND(E128*N128,2)</f>
        <v>0</v>
      </c>
      <c r="P128" s="245">
        <v>0</v>
      </c>
      <c r="Q128" s="245">
        <f>ROUND(E128*P128,2)</f>
        <v>0</v>
      </c>
      <c r="R128" s="247"/>
      <c r="S128" s="247" t="s">
        <v>325</v>
      </c>
      <c r="T128" s="248" t="s">
        <v>293</v>
      </c>
      <c r="U128" s="220">
        <v>0</v>
      </c>
      <c r="V128" s="220">
        <f>ROUND(E128*U128,2)</f>
        <v>0</v>
      </c>
      <c r="W128" s="220"/>
      <c r="X128" s="220" t="s">
        <v>3124</v>
      </c>
      <c r="Y128" s="220" t="s">
        <v>295</v>
      </c>
      <c r="Z128" s="210"/>
      <c r="AA128" s="210"/>
      <c r="AB128" s="210"/>
      <c r="AC128" s="210"/>
      <c r="AD128" s="210"/>
      <c r="AE128" s="210"/>
      <c r="AF128" s="210"/>
      <c r="AG128" s="210" t="s">
        <v>3136</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6.4" x14ac:dyDescent="0.25">
      <c r="A129" s="225" t="s">
        <v>287</v>
      </c>
      <c r="B129" s="226" t="s">
        <v>151</v>
      </c>
      <c r="C129" s="249" t="s">
        <v>152</v>
      </c>
      <c r="D129" s="227"/>
      <c r="E129" s="228"/>
      <c r="F129" s="229"/>
      <c r="G129" s="229">
        <f>SUMIF(AG130:AG192,"&lt;&gt;NOR",G130:G192)</f>
        <v>0</v>
      </c>
      <c r="H129" s="229"/>
      <c r="I129" s="229">
        <f>SUM(I130:I192)</f>
        <v>0</v>
      </c>
      <c r="J129" s="229"/>
      <c r="K129" s="229">
        <f>SUM(K130:K192)</f>
        <v>0</v>
      </c>
      <c r="L129" s="229"/>
      <c r="M129" s="229">
        <f>SUM(M130:M192)</f>
        <v>0</v>
      </c>
      <c r="N129" s="228"/>
      <c r="O129" s="228">
        <f>SUM(O130:O192)</f>
        <v>0</v>
      </c>
      <c r="P129" s="228"/>
      <c r="Q129" s="228">
        <f>SUM(Q130:Q192)</f>
        <v>0</v>
      </c>
      <c r="R129" s="229"/>
      <c r="S129" s="229"/>
      <c r="T129" s="230"/>
      <c r="U129" s="224"/>
      <c r="V129" s="224">
        <f>SUM(V130:V192)</f>
        <v>94.71</v>
      </c>
      <c r="W129" s="224"/>
      <c r="X129" s="224"/>
      <c r="Y129" s="224"/>
      <c r="AG129" t="s">
        <v>288</v>
      </c>
    </row>
    <row r="130" spans="1:60" outlineLevel="1" x14ac:dyDescent="0.25">
      <c r="A130" s="232">
        <v>77</v>
      </c>
      <c r="B130" s="233" t="s">
        <v>3142</v>
      </c>
      <c r="C130" s="250" t="s">
        <v>3143</v>
      </c>
      <c r="D130" s="234" t="s">
        <v>437</v>
      </c>
      <c r="E130" s="235">
        <v>4</v>
      </c>
      <c r="F130" s="236"/>
      <c r="G130" s="237">
        <f>ROUND(E130*F130,2)</f>
        <v>0</v>
      </c>
      <c r="H130" s="236"/>
      <c r="I130" s="237">
        <f>ROUND(E130*H130,2)</f>
        <v>0</v>
      </c>
      <c r="J130" s="236"/>
      <c r="K130" s="237">
        <f>ROUND(E130*J130,2)</f>
        <v>0</v>
      </c>
      <c r="L130" s="237">
        <v>21</v>
      </c>
      <c r="M130" s="237">
        <f>G130*(1+L130/100)</f>
        <v>0</v>
      </c>
      <c r="N130" s="235">
        <v>0</v>
      </c>
      <c r="O130" s="235">
        <f>ROUND(E130*N130,2)</f>
        <v>0</v>
      </c>
      <c r="P130" s="235">
        <v>0</v>
      </c>
      <c r="Q130" s="235">
        <f>ROUND(E130*P130,2)</f>
        <v>0</v>
      </c>
      <c r="R130" s="237" t="s">
        <v>3115</v>
      </c>
      <c r="S130" s="237" t="s">
        <v>292</v>
      </c>
      <c r="T130" s="238" t="s">
        <v>439</v>
      </c>
      <c r="U130" s="220">
        <v>0.121</v>
      </c>
      <c r="V130" s="220">
        <f>ROUND(E130*U130,2)</f>
        <v>0.48</v>
      </c>
      <c r="W130" s="220"/>
      <c r="X130" s="220" t="s">
        <v>326</v>
      </c>
      <c r="Y130" s="220" t="s">
        <v>295</v>
      </c>
      <c r="Z130" s="210"/>
      <c r="AA130" s="210"/>
      <c r="AB130" s="210"/>
      <c r="AC130" s="210"/>
      <c r="AD130" s="210"/>
      <c r="AE130" s="210"/>
      <c r="AF130" s="210"/>
      <c r="AG130" s="210" t="s">
        <v>327</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1" outlineLevel="2" x14ac:dyDescent="0.25">
      <c r="A131" s="217"/>
      <c r="B131" s="218"/>
      <c r="C131" s="266" t="s">
        <v>3144</v>
      </c>
      <c r="D131" s="263"/>
      <c r="E131" s="263"/>
      <c r="F131" s="263"/>
      <c r="G131" s="263"/>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467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40" t="str">
        <f>C131</f>
        <v>pro vysazování rostlin v hornině 1 až 4 bez výměny půdy, s případným naložením přebytečných výkopků na dopravní prostředek, s odvozem na vzdálenost do 20 km a se složením,</v>
      </c>
      <c r="BB131" s="210"/>
      <c r="BC131" s="210"/>
      <c r="BD131" s="210"/>
      <c r="BE131" s="210"/>
      <c r="BF131" s="210"/>
      <c r="BG131" s="210"/>
      <c r="BH131" s="210"/>
    </row>
    <row r="132" spans="1:60" outlineLevel="2" x14ac:dyDescent="0.25">
      <c r="A132" s="217"/>
      <c r="B132" s="218"/>
      <c r="C132" s="265" t="s">
        <v>3237</v>
      </c>
      <c r="D132" s="257"/>
      <c r="E132" s="258">
        <v>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5">
      <c r="A133" s="232">
        <v>78</v>
      </c>
      <c r="B133" s="233" t="s">
        <v>3238</v>
      </c>
      <c r="C133" s="250" t="s">
        <v>3239</v>
      </c>
      <c r="D133" s="234" t="s">
        <v>437</v>
      </c>
      <c r="E133" s="235">
        <v>12</v>
      </c>
      <c r="F133" s="236"/>
      <c r="G133" s="237">
        <f>ROUND(E133*F133,2)</f>
        <v>0</v>
      </c>
      <c r="H133" s="236"/>
      <c r="I133" s="237">
        <f>ROUND(E133*H133,2)</f>
        <v>0</v>
      </c>
      <c r="J133" s="236"/>
      <c r="K133" s="237">
        <f>ROUND(E133*J133,2)</f>
        <v>0</v>
      </c>
      <c r="L133" s="237">
        <v>21</v>
      </c>
      <c r="M133" s="237">
        <f>G133*(1+L133/100)</f>
        <v>0</v>
      </c>
      <c r="N133" s="235">
        <v>0</v>
      </c>
      <c r="O133" s="235">
        <f>ROUND(E133*N133,2)</f>
        <v>0</v>
      </c>
      <c r="P133" s="235">
        <v>0</v>
      </c>
      <c r="Q133" s="235">
        <f>ROUND(E133*P133,2)</f>
        <v>0</v>
      </c>
      <c r="R133" s="237" t="s">
        <v>3115</v>
      </c>
      <c r="S133" s="237" t="s">
        <v>292</v>
      </c>
      <c r="T133" s="238" t="s">
        <v>439</v>
      </c>
      <c r="U133" s="220">
        <v>1.988</v>
      </c>
      <c r="V133" s="220">
        <f>ROUND(E133*U133,2)</f>
        <v>23.86</v>
      </c>
      <c r="W133" s="220"/>
      <c r="X133" s="220" t="s">
        <v>326</v>
      </c>
      <c r="Y133" s="220" t="s">
        <v>295</v>
      </c>
      <c r="Z133" s="210"/>
      <c r="AA133" s="210"/>
      <c r="AB133" s="210"/>
      <c r="AC133" s="210"/>
      <c r="AD133" s="210"/>
      <c r="AE133" s="210"/>
      <c r="AF133" s="210"/>
      <c r="AG133" s="210" t="s">
        <v>327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1" outlineLevel="2" x14ac:dyDescent="0.25">
      <c r="A134" s="217"/>
      <c r="B134" s="218"/>
      <c r="C134" s="266" t="s">
        <v>3240</v>
      </c>
      <c r="D134" s="263"/>
      <c r="E134" s="263"/>
      <c r="F134" s="263"/>
      <c r="G134" s="263"/>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467</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40" t="str">
        <f>C134</f>
        <v>pro vysazování rostlin v hornině 1 až 4 s výměnou půdy na 100%, s případným naložením přebytečných výkopků na dopravní prostředek, s odvozem na vzdálenost do 20 km a se složením,</v>
      </c>
      <c r="BB134" s="210"/>
      <c r="BC134" s="210"/>
      <c r="BD134" s="210"/>
      <c r="BE134" s="210"/>
      <c r="BF134" s="210"/>
      <c r="BG134" s="210"/>
      <c r="BH134" s="210"/>
    </row>
    <row r="135" spans="1:60" outlineLevel="2" x14ac:dyDescent="0.25">
      <c r="A135" s="217"/>
      <c r="B135" s="218"/>
      <c r="C135" s="265" t="s">
        <v>3241</v>
      </c>
      <c r="D135" s="257"/>
      <c r="E135" s="258">
        <v>12</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5">
      <c r="A136" s="232">
        <v>79</v>
      </c>
      <c r="B136" s="233" t="s">
        <v>3145</v>
      </c>
      <c r="C136" s="250" t="s">
        <v>3146</v>
      </c>
      <c r="D136" s="234" t="s">
        <v>340</v>
      </c>
      <c r="E136" s="235">
        <v>2400</v>
      </c>
      <c r="F136" s="236"/>
      <c r="G136" s="237">
        <f>ROUND(E136*F136,2)</f>
        <v>0</v>
      </c>
      <c r="H136" s="236"/>
      <c r="I136" s="237">
        <f>ROUND(E136*H136,2)</f>
        <v>0</v>
      </c>
      <c r="J136" s="236"/>
      <c r="K136" s="237">
        <f>ROUND(E136*J136,2)</f>
        <v>0</v>
      </c>
      <c r="L136" s="237">
        <v>21</v>
      </c>
      <c r="M136" s="237">
        <f>G136*(1+L136/100)</f>
        <v>0</v>
      </c>
      <c r="N136" s="235">
        <v>0</v>
      </c>
      <c r="O136" s="235">
        <f>ROUND(E136*N136,2)</f>
        <v>0</v>
      </c>
      <c r="P136" s="235">
        <v>0</v>
      </c>
      <c r="Q136" s="235">
        <f>ROUND(E136*P136,2)</f>
        <v>0</v>
      </c>
      <c r="R136" s="237"/>
      <c r="S136" s="237" t="s">
        <v>325</v>
      </c>
      <c r="T136" s="238" t="s">
        <v>293</v>
      </c>
      <c r="U136" s="220">
        <v>0</v>
      </c>
      <c r="V136" s="220">
        <f>ROUND(E136*U136,2)</f>
        <v>0</v>
      </c>
      <c r="W136" s="220"/>
      <c r="X136" s="220" t="s">
        <v>326</v>
      </c>
      <c r="Y136" s="220" t="s">
        <v>295</v>
      </c>
      <c r="Z136" s="210"/>
      <c r="AA136" s="210"/>
      <c r="AB136" s="210"/>
      <c r="AC136" s="210"/>
      <c r="AD136" s="210"/>
      <c r="AE136" s="210"/>
      <c r="AF136" s="210"/>
      <c r="AG136" s="210" t="s">
        <v>327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5">
      <c r="A137" s="217"/>
      <c r="B137" s="218"/>
      <c r="C137" s="265" t="s">
        <v>3242</v>
      </c>
      <c r="D137" s="257"/>
      <c r="E137" s="258">
        <v>2400</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5">
      <c r="A138" s="232">
        <v>80</v>
      </c>
      <c r="B138" s="233" t="s">
        <v>3243</v>
      </c>
      <c r="C138" s="250" t="s">
        <v>3244</v>
      </c>
      <c r="D138" s="234" t="s">
        <v>340</v>
      </c>
      <c r="E138" s="235">
        <v>5</v>
      </c>
      <c r="F138" s="236"/>
      <c r="G138" s="237">
        <f>ROUND(E138*F138,2)</f>
        <v>0</v>
      </c>
      <c r="H138" s="236"/>
      <c r="I138" s="237">
        <f>ROUND(E138*H138,2)</f>
        <v>0</v>
      </c>
      <c r="J138" s="236"/>
      <c r="K138" s="237">
        <f>ROUND(E138*J138,2)</f>
        <v>0</v>
      </c>
      <c r="L138" s="237">
        <v>21</v>
      </c>
      <c r="M138" s="237">
        <f>G138*(1+L138/100)</f>
        <v>0</v>
      </c>
      <c r="N138" s="235">
        <v>0</v>
      </c>
      <c r="O138" s="235">
        <f>ROUND(E138*N138,2)</f>
        <v>0</v>
      </c>
      <c r="P138" s="235">
        <v>0</v>
      </c>
      <c r="Q138" s="235">
        <f>ROUND(E138*P138,2)</f>
        <v>0</v>
      </c>
      <c r="R138" s="237"/>
      <c r="S138" s="237" t="s">
        <v>325</v>
      </c>
      <c r="T138" s="238" t="s">
        <v>293</v>
      </c>
      <c r="U138" s="220">
        <v>0</v>
      </c>
      <c r="V138" s="220">
        <f>ROUND(E138*U138,2)</f>
        <v>0</v>
      </c>
      <c r="W138" s="220"/>
      <c r="X138" s="220" t="s">
        <v>326</v>
      </c>
      <c r="Y138" s="220" t="s">
        <v>295</v>
      </c>
      <c r="Z138" s="210"/>
      <c r="AA138" s="210"/>
      <c r="AB138" s="210"/>
      <c r="AC138" s="210"/>
      <c r="AD138" s="210"/>
      <c r="AE138" s="210"/>
      <c r="AF138" s="210"/>
      <c r="AG138" s="210" t="s">
        <v>327</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5">
      <c r="A139" s="217"/>
      <c r="B139" s="218"/>
      <c r="C139" s="265" t="s">
        <v>3245</v>
      </c>
      <c r="D139" s="257"/>
      <c r="E139" s="258">
        <v>5</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5">
      <c r="A140" s="242">
        <v>81</v>
      </c>
      <c r="B140" s="243" t="s">
        <v>3151</v>
      </c>
      <c r="C140" s="253" t="s">
        <v>3152</v>
      </c>
      <c r="D140" s="244" t="s">
        <v>340</v>
      </c>
      <c r="E140" s="245">
        <v>2162</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325</v>
      </c>
      <c r="T140" s="248" t="s">
        <v>293</v>
      </c>
      <c r="U140" s="220">
        <v>0</v>
      </c>
      <c r="V140" s="220">
        <f>ROUND(E140*U140,2)</f>
        <v>0</v>
      </c>
      <c r="W140" s="220"/>
      <c r="X140" s="220" t="s">
        <v>326</v>
      </c>
      <c r="Y140" s="220" t="s">
        <v>295</v>
      </c>
      <c r="Z140" s="210"/>
      <c r="AA140" s="210"/>
      <c r="AB140" s="210"/>
      <c r="AC140" s="210"/>
      <c r="AD140" s="210"/>
      <c r="AE140" s="210"/>
      <c r="AF140" s="210"/>
      <c r="AG140" s="210" t="s">
        <v>327</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5">
      <c r="A141" s="242">
        <v>82</v>
      </c>
      <c r="B141" s="243" t="s">
        <v>3153</v>
      </c>
      <c r="C141" s="253" t="s">
        <v>3154</v>
      </c>
      <c r="D141" s="244" t="s">
        <v>340</v>
      </c>
      <c r="E141" s="245">
        <v>238</v>
      </c>
      <c r="F141" s="246"/>
      <c r="G141" s="247">
        <f>ROUND(E141*F141,2)</f>
        <v>0</v>
      </c>
      <c r="H141" s="246"/>
      <c r="I141" s="247">
        <f>ROUND(E141*H141,2)</f>
        <v>0</v>
      </c>
      <c r="J141" s="246"/>
      <c r="K141" s="247">
        <f>ROUND(E141*J141,2)</f>
        <v>0</v>
      </c>
      <c r="L141" s="247">
        <v>21</v>
      </c>
      <c r="M141" s="247">
        <f>G141*(1+L141/100)</f>
        <v>0</v>
      </c>
      <c r="N141" s="245">
        <v>0</v>
      </c>
      <c r="O141" s="245">
        <f>ROUND(E141*N141,2)</f>
        <v>0</v>
      </c>
      <c r="P141" s="245">
        <v>0</v>
      </c>
      <c r="Q141" s="245">
        <f>ROUND(E141*P141,2)</f>
        <v>0</v>
      </c>
      <c r="R141" s="247"/>
      <c r="S141" s="247" t="s">
        <v>325</v>
      </c>
      <c r="T141" s="248" t="s">
        <v>293</v>
      </c>
      <c r="U141" s="220">
        <v>0</v>
      </c>
      <c r="V141" s="220">
        <f>ROUND(E141*U141,2)</f>
        <v>0</v>
      </c>
      <c r="W141" s="220"/>
      <c r="X141" s="220" t="s">
        <v>326</v>
      </c>
      <c r="Y141" s="220" t="s">
        <v>295</v>
      </c>
      <c r="Z141" s="210"/>
      <c r="AA141" s="210"/>
      <c r="AB141" s="210"/>
      <c r="AC141" s="210"/>
      <c r="AD141" s="210"/>
      <c r="AE141" s="210"/>
      <c r="AF141" s="210"/>
      <c r="AG141" s="210" t="s">
        <v>327</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5">
      <c r="A142" s="232">
        <v>83</v>
      </c>
      <c r="B142" s="233" t="s">
        <v>3246</v>
      </c>
      <c r="C142" s="250" t="s">
        <v>3247</v>
      </c>
      <c r="D142" s="234" t="s">
        <v>407</v>
      </c>
      <c r="E142" s="235">
        <v>182</v>
      </c>
      <c r="F142" s="236"/>
      <c r="G142" s="237">
        <f>ROUND(E142*F142,2)</f>
        <v>0</v>
      </c>
      <c r="H142" s="236"/>
      <c r="I142" s="237">
        <f>ROUND(E142*H142,2)</f>
        <v>0</v>
      </c>
      <c r="J142" s="236"/>
      <c r="K142" s="237">
        <f>ROUND(E142*J142,2)</f>
        <v>0</v>
      </c>
      <c r="L142" s="237">
        <v>21</v>
      </c>
      <c r="M142" s="237">
        <f>G142*(1+L142/100)</f>
        <v>0</v>
      </c>
      <c r="N142" s="235">
        <v>0</v>
      </c>
      <c r="O142" s="235">
        <f>ROUND(E142*N142,2)</f>
        <v>0</v>
      </c>
      <c r="P142" s="235">
        <v>0</v>
      </c>
      <c r="Q142" s="235">
        <f>ROUND(E142*P142,2)</f>
        <v>0</v>
      </c>
      <c r="R142" s="237" t="s">
        <v>3115</v>
      </c>
      <c r="S142" s="237" t="s">
        <v>292</v>
      </c>
      <c r="T142" s="238" t="s">
        <v>439</v>
      </c>
      <c r="U142" s="220">
        <v>1E-3</v>
      </c>
      <c r="V142" s="220">
        <f>ROUND(E142*U142,2)</f>
        <v>0.18</v>
      </c>
      <c r="W142" s="220"/>
      <c r="X142" s="220" t="s">
        <v>326</v>
      </c>
      <c r="Y142" s="220" t="s">
        <v>295</v>
      </c>
      <c r="Z142" s="210"/>
      <c r="AA142" s="210"/>
      <c r="AB142" s="210"/>
      <c r="AC142" s="210"/>
      <c r="AD142" s="210"/>
      <c r="AE142" s="210"/>
      <c r="AF142" s="210"/>
      <c r="AG142" s="210" t="s">
        <v>327</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5">
      <c r="A143" s="217"/>
      <c r="B143" s="218"/>
      <c r="C143" s="265" t="s">
        <v>3248</v>
      </c>
      <c r="D143" s="257"/>
      <c r="E143" s="258">
        <v>182</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395</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5">
      <c r="A144" s="232">
        <v>84</v>
      </c>
      <c r="B144" s="233" t="s">
        <v>3117</v>
      </c>
      <c r="C144" s="250" t="s">
        <v>3118</v>
      </c>
      <c r="D144" s="234" t="s">
        <v>407</v>
      </c>
      <c r="E144" s="235">
        <v>182</v>
      </c>
      <c r="F144" s="236"/>
      <c r="G144" s="237">
        <f>ROUND(E144*F144,2)</f>
        <v>0</v>
      </c>
      <c r="H144" s="236"/>
      <c r="I144" s="237">
        <f>ROUND(E144*H144,2)</f>
        <v>0</v>
      </c>
      <c r="J144" s="236"/>
      <c r="K144" s="237">
        <f>ROUND(E144*J144,2)</f>
        <v>0</v>
      </c>
      <c r="L144" s="237">
        <v>21</v>
      </c>
      <c r="M144" s="237">
        <f>G144*(1+L144/100)</f>
        <v>0</v>
      </c>
      <c r="N144" s="235">
        <v>0</v>
      </c>
      <c r="O144" s="235">
        <f>ROUND(E144*N144,2)</f>
        <v>0</v>
      </c>
      <c r="P144" s="235">
        <v>0</v>
      </c>
      <c r="Q144" s="235">
        <f>ROUND(E144*P144,2)</f>
        <v>0</v>
      </c>
      <c r="R144" s="237" t="s">
        <v>3115</v>
      </c>
      <c r="S144" s="237" t="s">
        <v>292</v>
      </c>
      <c r="T144" s="238" t="s">
        <v>439</v>
      </c>
      <c r="U144" s="220">
        <v>1E-3</v>
      </c>
      <c r="V144" s="220">
        <f>ROUND(E144*U144,2)</f>
        <v>0.18</v>
      </c>
      <c r="W144" s="220"/>
      <c r="X144" s="220" t="s">
        <v>326</v>
      </c>
      <c r="Y144" s="220" t="s">
        <v>295</v>
      </c>
      <c r="Z144" s="210"/>
      <c r="AA144" s="210"/>
      <c r="AB144" s="210"/>
      <c r="AC144" s="210"/>
      <c r="AD144" s="210"/>
      <c r="AE144" s="210"/>
      <c r="AF144" s="210"/>
      <c r="AG144" s="210" t="s">
        <v>327</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5">
      <c r="A145" s="217"/>
      <c r="B145" s="218"/>
      <c r="C145" s="265" t="s">
        <v>3249</v>
      </c>
      <c r="D145" s="257"/>
      <c r="E145" s="258">
        <v>182</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395</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5">
      <c r="A146" s="242">
        <v>85</v>
      </c>
      <c r="B146" s="243" t="s">
        <v>3119</v>
      </c>
      <c r="C146" s="253" t="s">
        <v>3120</v>
      </c>
      <c r="D146" s="244" t="s">
        <v>407</v>
      </c>
      <c r="E146" s="245">
        <v>91</v>
      </c>
      <c r="F146" s="246"/>
      <c r="G146" s="247">
        <f>ROUND(E146*F146,2)</f>
        <v>0</v>
      </c>
      <c r="H146" s="246"/>
      <c r="I146" s="247">
        <f>ROUND(E146*H146,2)</f>
        <v>0</v>
      </c>
      <c r="J146" s="246"/>
      <c r="K146" s="247">
        <f>ROUND(E146*J146,2)</f>
        <v>0</v>
      </c>
      <c r="L146" s="247">
        <v>21</v>
      </c>
      <c r="M146" s="247">
        <f>G146*(1+L146/100)</f>
        <v>0</v>
      </c>
      <c r="N146" s="245">
        <v>0</v>
      </c>
      <c r="O146" s="245">
        <f>ROUND(E146*N146,2)</f>
        <v>0</v>
      </c>
      <c r="P146" s="245">
        <v>0</v>
      </c>
      <c r="Q146" s="245">
        <f>ROUND(E146*P146,2)</f>
        <v>0</v>
      </c>
      <c r="R146" s="247" t="s">
        <v>3115</v>
      </c>
      <c r="S146" s="247" t="s">
        <v>292</v>
      </c>
      <c r="T146" s="248" t="s">
        <v>439</v>
      </c>
      <c r="U146" s="220">
        <v>1.4999999999999999E-2</v>
      </c>
      <c r="V146" s="220">
        <f>ROUND(E146*U146,2)</f>
        <v>1.37</v>
      </c>
      <c r="W146" s="220"/>
      <c r="X146" s="220" t="s">
        <v>326</v>
      </c>
      <c r="Y146" s="220" t="s">
        <v>295</v>
      </c>
      <c r="Z146" s="210"/>
      <c r="AA146" s="210"/>
      <c r="AB146" s="210"/>
      <c r="AC146" s="210"/>
      <c r="AD146" s="210"/>
      <c r="AE146" s="210"/>
      <c r="AF146" s="210"/>
      <c r="AG146" s="210" t="s">
        <v>327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5">
      <c r="A147" s="232">
        <v>86</v>
      </c>
      <c r="B147" s="233" t="s">
        <v>3250</v>
      </c>
      <c r="C147" s="250" t="s">
        <v>3251</v>
      </c>
      <c r="D147" s="234" t="s">
        <v>437</v>
      </c>
      <c r="E147" s="235">
        <v>14</v>
      </c>
      <c r="F147" s="236"/>
      <c r="G147" s="237">
        <f>ROUND(E147*F147,2)</f>
        <v>0</v>
      </c>
      <c r="H147" s="236"/>
      <c r="I147" s="237">
        <f>ROUND(E147*H147,2)</f>
        <v>0</v>
      </c>
      <c r="J147" s="236"/>
      <c r="K147" s="237">
        <f>ROUND(E147*J147,2)</f>
        <v>0</v>
      </c>
      <c r="L147" s="237">
        <v>21</v>
      </c>
      <c r="M147" s="237">
        <f>G147*(1+L147/100)</f>
        <v>0</v>
      </c>
      <c r="N147" s="235">
        <v>0</v>
      </c>
      <c r="O147" s="235">
        <f>ROUND(E147*N147,2)</f>
        <v>0</v>
      </c>
      <c r="P147" s="235">
        <v>0</v>
      </c>
      <c r="Q147" s="235">
        <f>ROUND(E147*P147,2)</f>
        <v>0</v>
      </c>
      <c r="R147" s="237" t="s">
        <v>3115</v>
      </c>
      <c r="S147" s="237" t="s">
        <v>292</v>
      </c>
      <c r="T147" s="238" t="s">
        <v>439</v>
      </c>
      <c r="U147" s="220">
        <v>0.16200000000000001</v>
      </c>
      <c r="V147" s="220">
        <f>ROUND(E147*U147,2)</f>
        <v>2.27</v>
      </c>
      <c r="W147" s="220"/>
      <c r="X147" s="220" t="s">
        <v>326</v>
      </c>
      <c r="Y147" s="220" t="s">
        <v>295</v>
      </c>
      <c r="Z147" s="210"/>
      <c r="AA147" s="210"/>
      <c r="AB147" s="210"/>
      <c r="AC147" s="210"/>
      <c r="AD147" s="210"/>
      <c r="AE147" s="210"/>
      <c r="AF147" s="210"/>
      <c r="AG147" s="210" t="s">
        <v>327</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6" t="s">
        <v>3157</v>
      </c>
      <c r="D148" s="263"/>
      <c r="E148" s="263"/>
      <c r="F148" s="263"/>
      <c r="G148" s="263"/>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467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5">
      <c r="A149" s="217"/>
      <c r="B149" s="218"/>
      <c r="C149" s="265" t="s">
        <v>3252</v>
      </c>
      <c r="D149" s="257"/>
      <c r="E149" s="258">
        <v>14</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395</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5">
      <c r="A150" s="232">
        <v>87</v>
      </c>
      <c r="B150" s="233" t="s">
        <v>3253</v>
      </c>
      <c r="C150" s="250" t="s">
        <v>3254</v>
      </c>
      <c r="D150" s="234" t="s">
        <v>437</v>
      </c>
      <c r="E150" s="235">
        <v>3</v>
      </c>
      <c r="F150" s="236"/>
      <c r="G150" s="237">
        <f>ROUND(E150*F150,2)</f>
        <v>0</v>
      </c>
      <c r="H150" s="236"/>
      <c r="I150" s="237">
        <f>ROUND(E150*H150,2)</f>
        <v>0</v>
      </c>
      <c r="J150" s="236"/>
      <c r="K150" s="237">
        <f>ROUND(E150*J150,2)</f>
        <v>0</v>
      </c>
      <c r="L150" s="237">
        <v>21</v>
      </c>
      <c r="M150" s="237">
        <f>G150*(1+L150/100)</f>
        <v>0</v>
      </c>
      <c r="N150" s="235">
        <v>0</v>
      </c>
      <c r="O150" s="235">
        <f>ROUND(E150*N150,2)</f>
        <v>0</v>
      </c>
      <c r="P150" s="235">
        <v>0</v>
      </c>
      <c r="Q150" s="235">
        <f>ROUND(E150*P150,2)</f>
        <v>0</v>
      </c>
      <c r="R150" s="237" t="s">
        <v>3115</v>
      </c>
      <c r="S150" s="237" t="s">
        <v>292</v>
      </c>
      <c r="T150" s="238" t="s">
        <v>439</v>
      </c>
      <c r="U150" s="220">
        <v>0.27400000000000002</v>
      </c>
      <c r="V150" s="220">
        <f>ROUND(E150*U150,2)</f>
        <v>0.82</v>
      </c>
      <c r="W150" s="220"/>
      <c r="X150" s="220" t="s">
        <v>326</v>
      </c>
      <c r="Y150" s="220" t="s">
        <v>295</v>
      </c>
      <c r="Z150" s="210"/>
      <c r="AA150" s="210"/>
      <c r="AB150" s="210"/>
      <c r="AC150" s="210"/>
      <c r="AD150" s="210"/>
      <c r="AE150" s="210"/>
      <c r="AF150" s="210"/>
      <c r="AG150" s="210" t="s">
        <v>327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5">
      <c r="A151" s="217"/>
      <c r="B151" s="218"/>
      <c r="C151" s="266" t="s">
        <v>3157</v>
      </c>
      <c r="D151" s="263"/>
      <c r="E151" s="263"/>
      <c r="F151" s="263"/>
      <c r="G151" s="263"/>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467</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3255</v>
      </c>
      <c r="D152" s="257"/>
      <c r="E152" s="258">
        <v>3</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5">
      <c r="A153" s="232">
        <v>88</v>
      </c>
      <c r="B153" s="233" t="s">
        <v>3155</v>
      </c>
      <c r="C153" s="250" t="s">
        <v>3156</v>
      </c>
      <c r="D153" s="234" t="s">
        <v>437</v>
      </c>
      <c r="E153" s="235">
        <v>4</v>
      </c>
      <c r="F153" s="236"/>
      <c r="G153" s="237">
        <f>ROUND(E153*F153,2)</f>
        <v>0</v>
      </c>
      <c r="H153" s="236"/>
      <c r="I153" s="237">
        <f>ROUND(E153*H153,2)</f>
        <v>0</v>
      </c>
      <c r="J153" s="236"/>
      <c r="K153" s="237">
        <f>ROUND(E153*J153,2)</f>
        <v>0</v>
      </c>
      <c r="L153" s="237">
        <v>21</v>
      </c>
      <c r="M153" s="237">
        <f>G153*(1+L153/100)</f>
        <v>0</v>
      </c>
      <c r="N153" s="235">
        <v>0</v>
      </c>
      <c r="O153" s="235">
        <f>ROUND(E153*N153,2)</f>
        <v>0</v>
      </c>
      <c r="P153" s="235">
        <v>0</v>
      </c>
      <c r="Q153" s="235">
        <f>ROUND(E153*P153,2)</f>
        <v>0</v>
      </c>
      <c r="R153" s="237" t="s">
        <v>3115</v>
      </c>
      <c r="S153" s="237" t="s">
        <v>292</v>
      </c>
      <c r="T153" s="238" t="s">
        <v>439</v>
      </c>
      <c r="U153" s="220">
        <v>0.39600000000000002</v>
      </c>
      <c r="V153" s="220">
        <f>ROUND(E153*U153,2)</f>
        <v>1.58</v>
      </c>
      <c r="W153" s="220"/>
      <c r="X153" s="220" t="s">
        <v>326</v>
      </c>
      <c r="Y153" s="220" t="s">
        <v>295</v>
      </c>
      <c r="Z153" s="210"/>
      <c r="AA153" s="210"/>
      <c r="AB153" s="210"/>
      <c r="AC153" s="210"/>
      <c r="AD153" s="210"/>
      <c r="AE153" s="210"/>
      <c r="AF153" s="210"/>
      <c r="AG153" s="210" t="s">
        <v>327</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5">
      <c r="A154" s="217"/>
      <c r="B154" s="218"/>
      <c r="C154" s="266" t="s">
        <v>3157</v>
      </c>
      <c r="D154" s="263"/>
      <c r="E154" s="263"/>
      <c r="F154" s="263"/>
      <c r="G154" s="263"/>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467</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5">
      <c r="A155" s="217"/>
      <c r="B155" s="218"/>
      <c r="C155" s="265" t="s">
        <v>3237</v>
      </c>
      <c r="D155" s="257"/>
      <c r="E155" s="258">
        <v>4</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395</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5">
      <c r="A156" s="232">
        <v>89</v>
      </c>
      <c r="B156" s="233" t="s">
        <v>3187</v>
      </c>
      <c r="C156" s="250" t="s">
        <v>3256</v>
      </c>
      <c r="D156" s="234" t="s">
        <v>340</v>
      </c>
      <c r="E156" s="235">
        <v>2</v>
      </c>
      <c r="F156" s="236"/>
      <c r="G156" s="237">
        <f>ROUND(E156*F156,2)</f>
        <v>0</v>
      </c>
      <c r="H156" s="236"/>
      <c r="I156" s="237">
        <f>ROUND(E156*H156,2)</f>
        <v>0</v>
      </c>
      <c r="J156" s="236"/>
      <c r="K156" s="237">
        <f>ROUND(E156*J156,2)</f>
        <v>0</v>
      </c>
      <c r="L156" s="237">
        <v>21</v>
      </c>
      <c r="M156" s="237">
        <f>G156*(1+L156/100)</f>
        <v>0</v>
      </c>
      <c r="N156" s="235">
        <v>0</v>
      </c>
      <c r="O156" s="235">
        <f>ROUND(E156*N156,2)</f>
        <v>0</v>
      </c>
      <c r="P156" s="235">
        <v>0</v>
      </c>
      <c r="Q156" s="235">
        <f>ROUND(E156*P156,2)</f>
        <v>0</v>
      </c>
      <c r="R156" s="237"/>
      <c r="S156" s="237" t="s">
        <v>325</v>
      </c>
      <c r="T156" s="238" t="s">
        <v>293</v>
      </c>
      <c r="U156" s="220">
        <v>0</v>
      </c>
      <c r="V156" s="220">
        <f>ROUND(E156*U156,2)</f>
        <v>0</v>
      </c>
      <c r="W156" s="220"/>
      <c r="X156" s="220" t="s">
        <v>3124</v>
      </c>
      <c r="Y156" s="220" t="s">
        <v>295</v>
      </c>
      <c r="Z156" s="210"/>
      <c r="AA156" s="210"/>
      <c r="AB156" s="210"/>
      <c r="AC156" s="210"/>
      <c r="AD156" s="210"/>
      <c r="AE156" s="210"/>
      <c r="AF156" s="210"/>
      <c r="AG156" s="210" t="s">
        <v>3125</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5">
      <c r="A157" s="217"/>
      <c r="B157" s="218"/>
      <c r="C157" s="265" t="s">
        <v>3257</v>
      </c>
      <c r="D157" s="257"/>
      <c r="E157" s="258">
        <v>2</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395</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5">
      <c r="A158" s="232">
        <v>90</v>
      </c>
      <c r="B158" s="233" t="s">
        <v>3258</v>
      </c>
      <c r="C158" s="250" t="s">
        <v>3259</v>
      </c>
      <c r="D158" s="234" t="s">
        <v>437</v>
      </c>
      <c r="E158" s="235">
        <v>21</v>
      </c>
      <c r="F158" s="236"/>
      <c r="G158" s="237">
        <f>ROUND(E158*F158,2)</f>
        <v>0</v>
      </c>
      <c r="H158" s="236"/>
      <c r="I158" s="237">
        <f>ROUND(E158*H158,2)</f>
        <v>0</v>
      </c>
      <c r="J158" s="236"/>
      <c r="K158" s="237">
        <f>ROUND(E158*J158,2)</f>
        <v>0</v>
      </c>
      <c r="L158" s="237">
        <v>21</v>
      </c>
      <c r="M158" s="237">
        <f>G158*(1+L158/100)</f>
        <v>0</v>
      </c>
      <c r="N158" s="235">
        <v>0</v>
      </c>
      <c r="O158" s="235">
        <f>ROUND(E158*N158,2)</f>
        <v>0</v>
      </c>
      <c r="P158" s="235">
        <v>0</v>
      </c>
      <c r="Q158" s="235">
        <f>ROUND(E158*P158,2)</f>
        <v>0</v>
      </c>
      <c r="R158" s="237" t="s">
        <v>3260</v>
      </c>
      <c r="S158" s="237" t="s">
        <v>292</v>
      </c>
      <c r="T158" s="238" t="s">
        <v>439</v>
      </c>
      <c r="U158" s="220">
        <v>7.0000000000000001E-3</v>
      </c>
      <c r="V158" s="220">
        <f>ROUND(E158*U158,2)</f>
        <v>0.15</v>
      </c>
      <c r="W158" s="220"/>
      <c r="X158" s="220" t="s">
        <v>326</v>
      </c>
      <c r="Y158" s="220" t="s">
        <v>295</v>
      </c>
      <c r="Z158" s="210"/>
      <c r="AA158" s="210"/>
      <c r="AB158" s="210"/>
      <c r="AC158" s="210"/>
      <c r="AD158" s="210"/>
      <c r="AE158" s="210"/>
      <c r="AF158" s="210"/>
      <c r="AG158" s="210" t="s">
        <v>327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0.399999999999999" outlineLevel="2" x14ac:dyDescent="0.25">
      <c r="A159" s="217"/>
      <c r="B159" s="218"/>
      <c r="C159" s="265" t="s">
        <v>3261</v>
      </c>
      <c r="D159" s="257"/>
      <c r="E159" s="258">
        <v>21</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395</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5">
      <c r="A160" s="242">
        <v>91</v>
      </c>
      <c r="B160" s="243" t="s">
        <v>3262</v>
      </c>
      <c r="C160" s="253" t="s">
        <v>3263</v>
      </c>
      <c r="D160" s="244" t="s">
        <v>340</v>
      </c>
      <c r="E160" s="245">
        <v>21</v>
      </c>
      <c r="F160" s="246"/>
      <c r="G160" s="247">
        <f>ROUND(E160*F160,2)</f>
        <v>0</v>
      </c>
      <c r="H160" s="246"/>
      <c r="I160" s="247">
        <f>ROUND(E160*H160,2)</f>
        <v>0</v>
      </c>
      <c r="J160" s="246"/>
      <c r="K160" s="247">
        <f>ROUND(E160*J160,2)</f>
        <v>0</v>
      </c>
      <c r="L160" s="247">
        <v>21</v>
      </c>
      <c r="M160" s="247">
        <f>G160*(1+L160/100)</f>
        <v>0</v>
      </c>
      <c r="N160" s="245">
        <v>0</v>
      </c>
      <c r="O160" s="245">
        <f>ROUND(E160*N160,2)</f>
        <v>0</v>
      </c>
      <c r="P160" s="245">
        <v>0</v>
      </c>
      <c r="Q160" s="245">
        <f>ROUND(E160*P160,2)</f>
        <v>0</v>
      </c>
      <c r="R160" s="247"/>
      <c r="S160" s="247" t="s">
        <v>325</v>
      </c>
      <c r="T160" s="248" t="s">
        <v>293</v>
      </c>
      <c r="U160" s="220">
        <v>0</v>
      </c>
      <c r="V160" s="220">
        <f>ROUND(E160*U160,2)</f>
        <v>0</v>
      </c>
      <c r="W160" s="220"/>
      <c r="X160" s="220" t="s">
        <v>326</v>
      </c>
      <c r="Y160" s="220" t="s">
        <v>295</v>
      </c>
      <c r="Z160" s="210"/>
      <c r="AA160" s="210"/>
      <c r="AB160" s="210"/>
      <c r="AC160" s="210"/>
      <c r="AD160" s="210"/>
      <c r="AE160" s="210"/>
      <c r="AF160" s="210"/>
      <c r="AG160" s="210" t="s">
        <v>327</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5">
      <c r="A161" s="232">
        <v>92</v>
      </c>
      <c r="B161" s="233" t="s">
        <v>3190</v>
      </c>
      <c r="C161" s="250" t="s">
        <v>3191</v>
      </c>
      <c r="D161" s="234" t="s">
        <v>407</v>
      </c>
      <c r="E161" s="235">
        <v>0.4</v>
      </c>
      <c r="F161" s="236"/>
      <c r="G161" s="237">
        <f>ROUND(E161*F161,2)</f>
        <v>0</v>
      </c>
      <c r="H161" s="236"/>
      <c r="I161" s="237">
        <f>ROUND(E161*H161,2)</f>
        <v>0</v>
      </c>
      <c r="J161" s="236"/>
      <c r="K161" s="237">
        <f>ROUND(E161*J161,2)</f>
        <v>0</v>
      </c>
      <c r="L161" s="237">
        <v>21</v>
      </c>
      <c r="M161" s="237">
        <f>G161*(1+L161/100)</f>
        <v>0</v>
      </c>
      <c r="N161" s="235">
        <v>0</v>
      </c>
      <c r="O161" s="235">
        <f>ROUND(E161*N161,2)</f>
        <v>0</v>
      </c>
      <c r="P161" s="235">
        <v>0</v>
      </c>
      <c r="Q161" s="235">
        <f>ROUND(E161*P161,2)</f>
        <v>0</v>
      </c>
      <c r="R161" s="237"/>
      <c r="S161" s="237" t="s">
        <v>325</v>
      </c>
      <c r="T161" s="238" t="s">
        <v>293</v>
      </c>
      <c r="U161" s="220">
        <v>0</v>
      </c>
      <c r="V161" s="220">
        <f>ROUND(E161*U161,2)</f>
        <v>0</v>
      </c>
      <c r="W161" s="220"/>
      <c r="X161" s="220" t="s">
        <v>326</v>
      </c>
      <c r="Y161" s="220" t="s">
        <v>295</v>
      </c>
      <c r="Z161" s="210"/>
      <c r="AA161" s="210"/>
      <c r="AB161" s="210"/>
      <c r="AC161" s="210"/>
      <c r="AD161" s="210"/>
      <c r="AE161" s="210"/>
      <c r="AF161" s="210"/>
      <c r="AG161" s="210" t="s">
        <v>327</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5">
      <c r="A162" s="217"/>
      <c r="B162" s="218"/>
      <c r="C162" s="265" t="s">
        <v>3264</v>
      </c>
      <c r="D162" s="257"/>
      <c r="E162" s="258">
        <v>0.4</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5">
      <c r="A163" s="232">
        <v>93</v>
      </c>
      <c r="B163" s="233" t="s">
        <v>3190</v>
      </c>
      <c r="C163" s="250" t="s">
        <v>3265</v>
      </c>
      <c r="D163" s="234" t="s">
        <v>407</v>
      </c>
      <c r="E163" s="235">
        <v>91</v>
      </c>
      <c r="F163" s="236"/>
      <c r="G163" s="237">
        <f>ROUND(E163*F163,2)</f>
        <v>0</v>
      </c>
      <c r="H163" s="236"/>
      <c r="I163" s="237">
        <f>ROUND(E163*H163,2)</f>
        <v>0</v>
      </c>
      <c r="J163" s="236"/>
      <c r="K163" s="237">
        <f>ROUND(E163*J163,2)</f>
        <v>0</v>
      </c>
      <c r="L163" s="237">
        <v>21</v>
      </c>
      <c r="M163" s="237">
        <f>G163*(1+L163/100)</f>
        <v>0</v>
      </c>
      <c r="N163" s="235">
        <v>0</v>
      </c>
      <c r="O163" s="235">
        <f>ROUND(E163*N163,2)</f>
        <v>0</v>
      </c>
      <c r="P163" s="235">
        <v>0</v>
      </c>
      <c r="Q163" s="235">
        <f>ROUND(E163*P163,2)</f>
        <v>0</v>
      </c>
      <c r="R163" s="237"/>
      <c r="S163" s="237" t="s">
        <v>325</v>
      </c>
      <c r="T163" s="238" t="s">
        <v>293</v>
      </c>
      <c r="U163" s="220">
        <v>0</v>
      </c>
      <c r="V163" s="220">
        <f>ROUND(E163*U163,2)</f>
        <v>0</v>
      </c>
      <c r="W163" s="220"/>
      <c r="X163" s="220" t="s">
        <v>3124</v>
      </c>
      <c r="Y163" s="220" t="s">
        <v>295</v>
      </c>
      <c r="Z163" s="210"/>
      <c r="AA163" s="210"/>
      <c r="AB163" s="210"/>
      <c r="AC163" s="210"/>
      <c r="AD163" s="210"/>
      <c r="AE163" s="210"/>
      <c r="AF163" s="210"/>
      <c r="AG163" s="210" t="s">
        <v>3125</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65" t="s">
        <v>3266</v>
      </c>
      <c r="D164" s="257"/>
      <c r="E164" s="258">
        <v>91</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5">
      <c r="A165" s="232">
        <v>94</v>
      </c>
      <c r="B165" s="233" t="s">
        <v>3159</v>
      </c>
      <c r="C165" s="250" t="s">
        <v>3160</v>
      </c>
      <c r="D165" s="234" t="s">
        <v>465</v>
      </c>
      <c r="E165" s="235">
        <v>1.8000000000000001E-4</v>
      </c>
      <c r="F165" s="236"/>
      <c r="G165" s="237">
        <f>ROUND(E165*F165,2)</f>
        <v>0</v>
      </c>
      <c r="H165" s="236"/>
      <c r="I165" s="237">
        <f>ROUND(E165*H165,2)</f>
        <v>0</v>
      </c>
      <c r="J165" s="236"/>
      <c r="K165" s="237">
        <f>ROUND(E165*J165,2)</f>
        <v>0</v>
      </c>
      <c r="L165" s="237">
        <v>21</v>
      </c>
      <c r="M165" s="237">
        <f>G165*(1+L165/100)</f>
        <v>0</v>
      </c>
      <c r="N165" s="235">
        <v>0</v>
      </c>
      <c r="O165" s="235">
        <f>ROUND(E165*N165,2)</f>
        <v>0</v>
      </c>
      <c r="P165" s="235">
        <v>0</v>
      </c>
      <c r="Q165" s="235">
        <f>ROUND(E165*P165,2)</f>
        <v>0</v>
      </c>
      <c r="R165" s="237" t="s">
        <v>3115</v>
      </c>
      <c r="S165" s="237" t="s">
        <v>292</v>
      </c>
      <c r="T165" s="238" t="s">
        <v>439</v>
      </c>
      <c r="U165" s="220">
        <v>94.286000000000001</v>
      </c>
      <c r="V165" s="220">
        <f>ROUND(E165*U165,2)</f>
        <v>0.02</v>
      </c>
      <c r="W165" s="220"/>
      <c r="X165" s="220" t="s">
        <v>326</v>
      </c>
      <c r="Y165" s="220" t="s">
        <v>295</v>
      </c>
      <c r="Z165" s="210"/>
      <c r="AA165" s="210"/>
      <c r="AB165" s="210"/>
      <c r="AC165" s="210"/>
      <c r="AD165" s="210"/>
      <c r="AE165" s="210"/>
      <c r="AF165" s="210"/>
      <c r="AG165" s="210" t="s">
        <v>327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6" t="s">
        <v>3128</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467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5">
      <c r="A167" s="217"/>
      <c r="B167" s="218"/>
      <c r="C167" s="265" t="s">
        <v>3267</v>
      </c>
      <c r="D167" s="257"/>
      <c r="E167" s="258"/>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395</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5">
      <c r="A168" s="232">
        <v>95</v>
      </c>
      <c r="B168" s="233" t="s">
        <v>3159</v>
      </c>
      <c r="C168" s="250" t="s">
        <v>3160</v>
      </c>
      <c r="D168" s="234" t="s">
        <v>465</v>
      </c>
      <c r="E168" s="235">
        <v>5.3899999999999998E-3</v>
      </c>
      <c r="F168" s="236"/>
      <c r="G168" s="237">
        <f>ROUND(E168*F168,2)</f>
        <v>0</v>
      </c>
      <c r="H168" s="236"/>
      <c r="I168" s="237">
        <f>ROUND(E168*H168,2)</f>
        <v>0</v>
      </c>
      <c r="J168" s="236"/>
      <c r="K168" s="237">
        <f>ROUND(E168*J168,2)</f>
        <v>0</v>
      </c>
      <c r="L168" s="237">
        <v>21</v>
      </c>
      <c r="M168" s="237">
        <f>G168*(1+L168/100)</f>
        <v>0</v>
      </c>
      <c r="N168" s="235">
        <v>0</v>
      </c>
      <c r="O168" s="235">
        <f>ROUND(E168*N168,2)</f>
        <v>0</v>
      </c>
      <c r="P168" s="235">
        <v>0</v>
      </c>
      <c r="Q168" s="235">
        <f>ROUND(E168*P168,2)</f>
        <v>0</v>
      </c>
      <c r="R168" s="237" t="s">
        <v>3115</v>
      </c>
      <c r="S168" s="237" t="s">
        <v>292</v>
      </c>
      <c r="T168" s="238" t="s">
        <v>439</v>
      </c>
      <c r="U168" s="220">
        <v>94.286000000000001</v>
      </c>
      <c r="V168" s="220">
        <f>ROUND(E168*U168,2)</f>
        <v>0.51</v>
      </c>
      <c r="W168" s="220"/>
      <c r="X168" s="220" t="s">
        <v>326</v>
      </c>
      <c r="Y168" s="220" t="s">
        <v>295</v>
      </c>
      <c r="Z168" s="210"/>
      <c r="AA168" s="210"/>
      <c r="AB168" s="210"/>
      <c r="AC168" s="210"/>
      <c r="AD168" s="210"/>
      <c r="AE168" s="210"/>
      <c r="AF168" s="210"/>
      <c r="AG168" s="210" t="s">
        <v>327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5">
      <c r="A169" s="217"/>
      <c r="B169" s="218"/>
      <c r="C169" s="266" t="s">
        <v>3128</v>
      </c>
      <c r="D169" s="263"/>
      <c r="E169" s="263"/>
      <c r="F169" s="263"/>
      <c r="G169" s="263"/>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467</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3268</v>
      </c>
      <c r="D170" s="257"/>
      <c r="E170" s="258">
        <v>0.01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5">
      <c r="A171" s="232">
        <v>96</v>
      </c>
      <c r="B171" s="233" t="s">
        <v>3162</v>
      </c>
      <c r="C171" s="250" t="s">
        <v>3163</v>
      </c>
      <c r="D171" s="234" t="s">
        <v>407</v>
      </c>
      <c r="E171" s="235">
        <v>273</v>
      </c>
      <c r="F171" s="236"/>
      <c r="G171" s="237">
        <f>ROUND(E171*F171,2)</f>
        <v>0</v>
      </c>
      <c r="H171" s="236"/>
      <c r="I171" s="237">
        <f>ROUND(E171*H171,2)</f>
        <v>0</v>
      </c>
      <c r="J171" s="236"/>
      <c r="K171" s="237">
        <f>ROUND(E171*J171,2)</f>
        <v>0</v>
      </c>
      <c r="L171" s="237">
        <v>21</v>
      </c>
      <c r="M171" s="237">
        <f>G171*(1+L171/100)</f>
        <v>0</v>
      </c>
      <c r="N171" s="235">
        <v>0</v>
      </c>
      <c r="O171" s="235">
        <f>ROUND(E171*N171,2)</f>
        <v>0</v>
      </c>
      <c r="P171" s="235">
        <v>0</v>
      </c>
      <c r="Q171" s="235">
        <f>ROUND(E171*P171,2)</f>
        <v>0</v>
      </c>
      <c r="R171" s="237" t="s">
        <v>3115</v>
      </c>
      <c r="S171" s="237" t="s">
        <v>292</v>
      </c>
      <c r="T171" s="238" t="s">
        <v>439</v>
      </c>
      <c r="U171" s="220">
        <v>0.14599999999999999</v>
      </c>
      <c r="V171" s="220">
        <f>ROUND(E171*U171,2)</f>
        <v>39.86</v>
      </c>
      <c r="W171" s="220"/>
      <c r="X171" s="220" t="s">
        <v>326</v>
      </c>
      <c r="Y171" s="220" t="s">
        <v>295</v>
      </c>
      <c r="Z171" s="210"/>
      <c r="AA171" s="210"/>
      <c r="AB171" s="210"/>
      <c r="AC171" s="210"/>
      <c r="AD171" s="210"/>
      <c r="AE171" s="210"/>
      <c r="AF171" s="210"/>
      <c r="AG171" s="210" t="s">
        <v>327</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5">
      <c r="A172" s="217"/>
      <c r="B172" s="218"/>
      <c r="C172" s="266" t="s">
        <v>3164</v>
      </c>
      <c r="D172" s="263"/>
      <c r="E172" s="263"/>
      <c r="F172" s="263"/>
      <c r="G172" s="263"/>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467</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40" t="str">
        <f>C172</f>
        <v>tj. vypletí s případným odstraněním odkvetlých částí rostlin, s naložením odpadu na dopravní prostředek, odvozem do 20 km a se složením,</v>
      </c>
      <c r="BB172" s="210"/>
      <c r="BC172" s="210"/>
      <c r="BD172" s="210"/>
      <c r="BE172" s="210"/>
      <c r="BF172" s="210"/>
      <c r="BG172" s="210"/>
      <c r="BH172" s="210"/>
    </row>
    <row r="173" spans="1:60" outlineLevel="2" x14ac:dyDescent="0.25">
      <c r="A173" s="217"/>
      <c r="B173" s="218"/>
      <c r="C173" s="265" t="s">
        <v>3269</v>
      </c>
      <c r="D173" s="257"/>
      <c r="E173" s="258">
        <v>273</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5">
      <c r="A174" s="232">
        <v>97</v>
      </c>
      <c r="B174" s="233" t="s">
        <v>3166</v>
      </c>
      <c r="C174" s="250" t="s">
        <v>3167</v>
      </c>
      <c r="D174" s="234" t="s">
        <v>452</v>
      </c>
      <c r="E174" s="235">
        <v>11.55</v>
      </c>
      <c r="F174" s="236"/>
      <c r="G174" s="237">
        <f>ROUND(E174*F174,2)</f>
        <v>0</v>
      </c>
      <c r="H174" s="236"/>
      <c r="I174" s="237">
        <f>ROUND(E174*H174,2)</f>
        <v>0</v>
      </c>
      <c r="J174" s="236"/>
      <c r="K174" s="237">
        <f>ROUND(E174*J174,2)</f>
        <v>0</v>
      </c>
      <c r="L174" s="237">
        <v>21</v>
      </c>
      <c r="M174" s="237">
        <f>G174*(1+L174/100)</f>
        <v>0</v>
      </c>
      <c r="N174" s="235">
        <v>0</v>
      </c>
      <c r="O174" s="235">
        <f>ROUND(E174*N174,2)</f>
        <v>0</v>
      </c>
      <c r="P174" s="235">
        <v>0</v>
      </c>
      <c r="Q174" s="235">
        <f>ROUND(E174*P174,2)</f>
        <v>0</v>
      </c>
      <c r="R174" s="237" t="s">
        <v>3115</v>
      </c>
      <c r="S174" s="237" t="s">
        <v>292</v>
      </c>
      <c r="T174" s="238" t="s">
        <v>439</v>
      </c>
      <c r="U174" s="220">
        <v>1.1950000000000001</v>
      </c>
      <c r="V174" s="220">
        <f>ROUND(E174*U174,2)</f>
        <v>13.8</v>
      </c>
      <c r="W174" s="220"/>
      <c r="X174" s="220" t="s">
        <v>326</v>
      </c>
      <c r="Y174" s="220" t="s">
        <v>295</v>
      </c>
      <c r="Z174" s="210"/>
      <c r="AA174" s="210"/>
      <c r="AB174" s="210"/>
      <c r="AC174" s="210"/>
      <c r="AD174" s="210"/>
      <c r="AE174" s="210"/>
      <c r="AF174" s="210"/>
      <c r="AG174" s="210" t="s">
        <v>327</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0.399999999999999" outlineLevel="2" x14ac:dyDescent="0.25">
      <c r="A175" s="217"/>
      <c r="B175" s="218"/>
      <c r="C175" s="265" t="s">
        <v>3270</v>
      </c>
      <c r="D175" s="257"/>
      <c r="E175" s="258">
        <v>11.55</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395</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5">
      <c r="A176" s="242">
        <v>98</v>
      </c>
      <c r="B176" s="243" t="s">
        <v>3132</v>
      </c>
      <c r="C176" s="253" t="s">
        <v>3133</v>
      </c>
      <c r="D176" s="244" t="s">
        <v>452</v>
      </c>
      <c r="E176" s="245">
        <v>11.55</v>
      </c>
      <c r="F176" s="246"/>
      <c r="G176" s="247">
        <f>ROUND(E176*F176,2)</f>
        <v>0</v>
      </c>
      <c r="H176" s="246"/>
      <c r="I176" s="247">
        <f>ROUND(E176*H176,2)</f>
        <v>0</v>
      </c>
      <c r="J176" s="246"/>
      <c r="K176" s="247">
        <f>ROUND(E176*J176,2)</f>
        <v>0</v>
      </c>
      <c r="L176" s="247">
        <v>21</v>
      </c>
      <c r="M176" s="247">
        <f>G176*(1+L176/100)</f>
        <v>0</v>
      </c>
      <c r="N176" s="245">
        <v>0</v>
      </c>
      <c r="O176" s="245">
        <f>ROUND(E176*N176,2)</f>
        <v>0</v>
      </c>
      <c r="P176" s="245">
        <v>0</v>
      </c>
      <c r="Q176" s="245">
        <f>ROUND(E176*P176,2)</f>
        <v>0</v>
      </c>
      <c r="R176" s="247"/>
      <c r="S176" s="247" t="s">
        <v>325</v>
      </c>
      <c r="T176" s="248" t="s">
        <v>293</v>
      </c>
      <c r="U176" s="220">
        <v>0</v>
      </c>
      <c r="V176" s="220">
        <f>ROUND(E176*U176,2)</f>
        <v>0</v>
      </c>
      <c r="W176" s="220"/>
      <c r="X176" s="220" t="s">
        <v>326</v>
      </c>
      <c r="Y176" s="220" t="s">
        <v>295</v>
      </c>
      <c r="Z176" s="210"/>
      <c r="AA176" s="210"/>
      <c r="AB176" s="210"/>
      <c r="AC176" s="210"/>
      <c r="AD176" s="210"/>
      <c r="AE176" s="210"/>
      <c r="AF176" s="210"/>
      <c r="AG176" s="210" t="s">
        <v>327</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20.399999999999999" outlineLevel="1" x14ac:dyDescent="0.25">
      <c r="A177" s="242">
        <v>99</v>
      </c>
      <c r="B177" s="243" t="s">
        <v>3169</v>
      </c>
      <c r="C177" s="253" t="s">
        <v>3170</v>
      </c>
      <c r="D177" s="244" t="s">
        <v>465</v>
      </c>
      <c r="E177" s="245">
        <v>5</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t="s">
        <v>3115</v>
      </c>
      <c r="S177" s="247" t="s">
        <v>292</v>
      </c>
      <c r="T177" s="248" t="s">
        <v>439</v>
      </c>
      <c r="U177" s="220">
        <v>1.925</v>
      </c>
      <c r="V177" s="220">
        <f>ROUND(E177*U177,2)</f>
        <v>9.6300000000000008</v>
      </c>
      <c r="W177" s="220"/>
      <c r="X177" s="220" t="s">
        <v>326</v>
      </c>
      <c r="Y177" s="220" t="s">
        <v>295</v>
      </c>
      <c r="Z177" s="210"/>
      <c r="AA177" s="210"/>
      <c r="AB177" s="210"/>
      <c r="AC177" s="210"/>
      <c r="AD177" s="210"/>
      <c r="AE177" s="210"/>
      <c r="AF177" s="210"/>
      <c r="AG177" s="210" t="s">
        <v>327</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5">
      <c r="A178" s="242">
        <v>100</v>
      </c>
      <c r="B178" s="243" t="s">
        <v>3108</v>
      </c>
      <c r="C178" s="253" t="s">
        <v>3134</v>
      </c>
      <c r="D178" s="244" t="s">
        <v>452</v>
      </c>
      <c r="E178" s="245">
        <v>11.55</v>
      </c>
      <c r="F178" s="246"/>
      <c r="G178" s="247">
        <f>ROUND(E178*F178,2)</f>
        <v>0</v>
      </c>
      <c r="H178" s="246"/>
      <c r="I178" s="247">
        <f>ROUND(E178*H178,2)</f>
        <v>0</v>
      </c>
      <c r="J178" s="246"/>
      <c r="K178" s="247">
        <f>ROUND(E178*J178,2)</f>
        <v>0</v>
      </c>
      <c r="L178" s="247">
        <v>21</v>
      </c>
      <c r="M178" s="247">
        <f>G178*(1+L178/100)</f>
        <v>0</v>
      </c>
      <c r="N178" s="245">
        <v>0</v>
      </c>
      <c r="O178" s="245">
        <f>ROUND(E178*N178,2)</f>
        <v>0</v>
      </c>
      <c r="P178" s="245">
        <v>0</v>
      </c>
      <c r="Q178" s="245">
        <f>ROUND(E178*P178,2)</f>
        <v>0</v>
      </c>
      <c r="R178" s="247"/>
      <c r="S178" s="247" t="s">
        <v>325</v>
      </c>
      <c r="T178" s="248" t="s">
        <v>293</v>
      </c>
      <c r="U178" s="220">
        <v>0</v>
      </c>
      <c r="V178" s="220">
        <f>ROUND(E178*U178,2)</f>
        <v>0</v>
      </c>
      <c r="W178" s="220"/>
      <c r="X178" s="220" t="s">
        <v>326</v>
      </c>
      <c r="Y178" s="220" t="s">
        <v>295</v>
      </c>
      <c r="Z178" s="210"/>
      <c r="AA178" s="210"/>
      <c r="AB178" s="210"/>
      <c r="AC178" s="210"/>
      <c r="AD178" s="210"/>
      <c r="AE178" s="210"/>
      <c r="AF178" s="210"/>
      <c r="AG178" s="210" t="s">
        <v>327</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5">
      <c r="A179" s="232">
        <v>101</v>
      </c>
      <c r="B179" s="233" t="s">
        <v>3108</v>
      </c>
      <c r="C179" s="250" t="s">
        <v>3271</v>
      </c>
      <c r="D179" s="234" t="s">
        <v>452</v>
      </c>
      <c r="E179" s="235">
        <v>6.4</v>
      </c>
      <c r="F179" s="236"/>
      <c r="G179" s="237">
        <f>ROUND(E179*F179,2)</f>
        <v>0</v>
      </c>
      <c r="H179" s="236"/>
      <c r="I179" s="237">
        <f>ROUND(E179*H179,2)</f>
        <v>0</v>
      </c>
      <c r="J179" s="236"/>
      <c r="K179" s="237">
        <f>ROUND(E179*J179,2)</f>
        <v>0</v>
      </c>
      <c r="L179" s="237">
        <v>21</v>
      </c>
      <c r="M179" s="237">
        <f>G179*(1+L179/100)</f>
        <v>0</v>
      </c>
      <c r="N179" s="235">
        <v>0</v>
      </c>
      <c r="O179" s="235">
        <f>ROUND(E179*N179,2)</f>
        <v>0</v>
      </c>
      <c r="P179" s="235">
        <v>0</v>
      </c>
      <c r="Q179" s="235">
        <f>ROUND(E179*P179,2)</f>
        <v>0</v>
      </c>
      <c r="R179" s="237"/>
      <c r="S179" s="237" t="s">
        <v>325</v>
      </c>
      <c r="T179" s="238" t="s">
        <v>293</v>
      </c>
      <c r="U179" s="220">
        <v>0</v>
      </c>
      <c r="V179" s="220">
        <f>ROUND(E179*U179,2)</f>
        <v>0</v>
      </c>
      <c r="W179" s="220"/>
      <c r="X179" s="220" t="s">
        <v>3124</v>
      </c>
      <c r="Y179" s="220" t="s">
        <v>295</v>
      </c>
      <c r="Z179" s="210"/>
      <c r="AA179" s="210"/>
      <c r="AB179" s="210"/>
      <c r="AC179" s="210"/>
      <c r="AD179" s="210"/>
      <c r="AE179" s="210"/>
      <c r="AF179" s="210"/>
      <c r="AG179" s="210" t="s">
        <v>3136</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5">
      <c r="A180" s="217"/>
      <c r="B180" s="218"/>
      <c r="C180" s="265" t="s">
        <v>3272</v>
      </c>
      <c r="D180" s="257"/>
      <c r="E180" s="258">
        <v>6.4</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5">
      <c r="A181" s="232">
        <v>102</v>
      </c>
      <c r="B181" s="233" t="s">
        <v>3108</v>
      </c>
      <c r="C181" s="250" t="s">
        <v>3273</v>
      </c>
      <c r="D181" s="234" t="s">
        <v>687</v>
      </c>
      <c r="E181" s="235">
        <v>5.39</v>
      </c>
      <c r="F181" s="236"/>
      <c r="G181" s="237">
        <f>ROUND(E181*F181,2)</f>
        <v>0</v>
      </c>
      <c r="H181" s="236"/>
      <c r="I181" s="237">
        <f>ROUND(E181*H181,2)</f>
        <v>0</v>
      </c>
      <c r="J181" s="236"/>
      <c r="K181" s="237">
        <f>ROUND(E181*J181,2)</f>
        <v>0</v>
      </c>
      <c r="L181" s="237">
        <v>21</v>
      </c>
      <c r="M181" s="237">
        <f>G181*(1+L181/100)</f>
        <v>0</v>
      </c>
      <c r="N181" s="235">
        <v>0</v>
      </c>
      <c r="O181" s="235">
        <f>ROUND(E181*N181,2)</f>
        <v>0</v>
      </c>
      <c r="P181" s="235">
        <v>0</v>
      </c>
      <c r="Q181" s="235">
        <f>ROUND(E181*P181,2)</f>
        <v>0</v>
      </c>
      <c r="R181" s="237"/>
      <c r="S181" s="237" t="s">
        <v>325</v>
      </c>
      <c r="T181" s="238" t="s">
        <v>293</v>
      </c>
      <c r="U181" s="220">
        <v>0</v>
      </c>
      <c r="V181" s="220">
        <f>ROUND(E181*U181,2)</f>
        <v>0</v>
      </c>
      <c r="W181" s="220"/>
      <c r="X181" s="220" t="s">
        <v>3124</v>
      </c>
      <c r="Y181" s="220" t="s">
        <v>295</v>
      </c>
      <c r="Z181" s="210"/>
      <c r="AA181" s="210"/>
      <c r="AB181" s="210"/>
      <c r="AC181" s="210"/>
      <c r="AD181" s="210"/>
      <c r="AE181" s="210"/>
      <c r="AF181" s="210"/>
      <c r="AG181" s="210" t="s">
        <v>3136</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5">
      <c r="A182" s="217"/>
      <c r="B182" s="218"/>
      <c r="C182" s="265" t="s">
        <v>3274</v>
      </c>
      <c r="D182" s="257"/>
      <c r="E182" s="258">
        <v>5.39</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5">
      <c r="A183" s="232">
        <v>103</v>
      </c>
      <c r="B183" s="233" t="s">
        <v>3108</v>
      </c>
      <c r="C183" s="250" t="s">
        <v>3275</v>
      </c>
      <c r="D183" s="234" t="s">
        <v>1178</v>
      </c>
      <c r="E183" s="235">
        <v>2646</v>
      </c>
      <c r="F183" s="236"/>
      <c r="G183" s="237">
        <f>ROUND(E183*F183,2)</f>
        <v>0</v>
      </c>
      <c r="H183" s="236"/>
      <c r="I183" s="237">
        <f>ROUND(E183*H183,2)</f>
        <v>0</v>
      </c>
      <c r="J183" s="236"/>
      <c r="K183" s="237">
        <f>ROUND(E183*J183,2)</f>
        <v>0</v>
      </c>
      <c r="L183" s="237">
        <v>21</v>
      </c>
      <c r="M183" s="237">
        <f>G183*(1+L183/100)</f>
        <v>0</v>
      </c>
      <c r="N183" s="235">
        <v>0</v>
      </c>
      <c r="O183" s="235">
        <f>ROUND(E183*N183,2)</f>
        <v>0</v>
      </c>
      <c r="P183" s="235">
        <v>0</v>
      </c>
      <c r="Q183" s="235">
        <f>ROUND(E183*P183,2)</f>
        <v>0</v>
      </c>
      <c r="R183" s="237"/>
      <c r="S183" s="237" t="s">
        <v>325</v>
      </c>
      <c r="T183" s="238" t="s">
        <v>293</v>
      </c>
      <c r="U183" s="220">
        <v>0</v>
      </c>
      <c r="V183" s="220">
        <f>ROUND(E183*U183,2)</f>
        <v>0</v>
      </c>
      <c r="W183" s="220"/>
      <c r="X183" s="220" t="s">
        <v>3124</v>
      </c>
      <c r="Y183" s="220" t="s">
        <v>295</v>
      </c>
      <c r="Z183" s="210"/>
      <c r="AA183" s="210"/>
      <c r="AB183" s="210"/>
      <c r="AC183" s="210"/>
      <c r="AD183" s="210"/>
      <c r="AE183" s="210"/>
      <c r="AF183" s="210"/>
      <c r="AG183" s="210" t="s">
        <v>3136</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0.399999999999999" outlineLevel="2" x14ac:dyDescent="0.25">
      <c r="A184" s="217"/>
      <c r="B184" s="218"/>
      <c r="C184" s="265" t="s">
        <v>3276</v>
      </c>
      <c r="D184" s="257"/>
      <c r="E184" s="258">
        <v>2646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5">
      <c r="A185" s="232">
        <v>104</v>
      </c>
      <c r="B185" s="233" t="s">
        <v>3108</v>
      </c>
      <c r="C185" s="250" t="s">
        <v>3277</v>
      </c>
      <c r="D185" s="234" t="s">
        <v>687</v>
      </c>
      <c r="E185" s="235">
        <v>0.6</v>
      </c>
      <c r="F185" s="236"/>
      <c r="G185" s="237">
        <f>ROUND(E185*F185,2)</f>
        <v>0</v>
      </c>
      <c r="H185" s="236"/>
      <c r="I185" s="237">
        <f>ROUND(E185*H185,2)</f>
        <v>0</v>
      </c>
      <c r="J185" s="236"/>
      <c r="K185" s="237">
        <f>ROUND(E185*J185,2)</f>
        <v>0</v>
      </c>
      <c r="L185" s="237">
        <v>21</v>
      </c>
      <c r="M185" s="237">
        <f>G185*(1+L185/100)</f>
        <v>0</v>
      </c>
      <c r="N185" s="235">
        <v>0</v>
      </c>
      <c r="O185" s="235">
        <f>ROUND(E185*N185,2)</f>
        <v>0</v>
      </c>
      <c r="P185" s="235">
        <v>0</v>
      </c>
      <c r="Q185" s="235">
        <f>ROUND(E185*P185,2)</f>
        <v>0</v>
      </c>
      <c r="R185" s="237"/>
      <c r="S185" s="237" t="s">
        <v>325</v>
      </c>
      <c r="T185" s="238" t="s">
        <v>293</v>
      </c>
      <c r="U185" s="220">
        <v>0</v>
      </c>
      <c r="V185" s="220">
        <f>ROUND(E185*U185,2)</f>
        <v>0</v>
      </c>
      <c r="W185" s="220"/>
      <c r="X185" s="220" t="s">
        <v>3124</v>
      </c>
      <c r="Y185" s="220" t="s">
        <v>295</v>
      </c>
      <c r="Z185" s="210"/>
      <c r="AA185" s="210"/>
      <c r="AB185" s="210"/>
      <c r="AC185" s="210"/>
      <c r="AD185" s="210"/>
      <c r="AE185" s="210"/>
      <c r="AF185" s="210"/>
      <c r="AG185" s="210" t="s">
        <v>3136</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5">
      <c r="A186" s="217"/>
      <c r="B186" s="218"/>
      <c r="C186" s="265" t="s">
        <v>3278</v>
      </c>
      <c r="D186" s="257"/>
      <c r="E186" s="258">
        <v>0.6</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5">
      <c r="A187" s="242">
        <v>105</v>
      </c>
      <c r="B187" s="243" t="s">
        <v>3108</v>
      </c>
      <c r="C187" s="253" t="s">
        <v>3279</v>
      </c>
      <c r="D187" s="244" t="s">
        <v>407</v>
      </c>
      <c r="E187" s="245">
        <v>40</v>
      </c>
      <c r="F187" s="246"/>
      <c r="G187" s="247">
        <f>ROUND(E187*F187,2)</f>
        <v>0</v>
      </c>
      <c r="H187" s="246"/>
      <c r="I187" s="247">
        <f>ROUND(E187*H187,2)</f>
        <v>0</v>
      </c>
      <c r="J187" s="246"/>
      <c r="K187" s="247">
        <f>ROUND(E187*J187,2)</f>
        <v>0</v>
      </c>
      <c r="L187" s="247">
        <v>21</v>
      </c>
      <c r="M187" s="247">
        <f>G187*(1+L187/100)</f>
        <v>0</v>
      </c>
      <c r="N187" s="245">
        <v>0</v>
      </c>
      <c r="O187" s="245">
        <f>ROUND(E187*N187,2)</f>
        <v>0</v>
      </c>
      <c r="P187" s="245">
        <v>0</v>
      </c>
      <c r="Q187" s="245">
        <f>ROUND(E187*P187,2)</f>
        <v>0</v>
      </c>
      <c r="R187" s="247"/>
      <c r="S187" s="247" t="s">
        <v>325</v>
      </c>
      <c r="T187" s="248" t="s">
        <v>293</v>
      </c>
      <c r="U187" s="220">
        <v>0</v>
      </c>
      <c r="V187" s="220">
        <f>ROUND(E187*U187,2)</f>
        <v>0</v>
      </c>
      <c r="W187" s="220"/>
      <c r="X187" s="220" t="s">
        <v>3124</v>
      </c>
      <c r="Y187" s="220" t="s">
        <v>295</v>
      </c>
      <c r="Z187" s="210"/>
      <c r="AA187" s="210"/>
      <c r="AB187" s="210"/>
      <c r="AC187" s="210"/>
      <c r="AD187" s="210"/>
      <c r="AE187" s="210"/>
      <c r="AF187" s="210"/>
      <c r="AG187" s="210" t="s">
        <v>3136</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5">
      <c r="A188" s="232">
        <v>106</v>
      </c>
      <c r="B188" s="233" t="s">
        <v>3108</v>
      </c>
      <c r="C188" s="250" t="s">
        <v>3280</v>
      </c>
      <c r="D188" s="234" t="s">
        <v>465</v>
      </c>
      <c r="E188" s="235">
        <v>0.47</v>
      </c>
      <c r="F188" s="236"/>
      <c r="G188" s="237">
        <f>ROUND(E188*F188,2)</f>
        <v>0</v>
      </c>
      <c r="H188" s="236"/>
      <c r="I188" s="237">
        <f>ROUND(E188*H188,2)</f>
        <v>0</v>
      </c>
      <c r="J188" s="236"/>
      <c r="K188" s="237">
        <f>ROUND(E188*J188,2)</f>
        <v>0</v>
      </c>
      <c r="L188" s="237">
        <v>21</v>
      </c>
      <c r="M188" s="237">
        <f>G188*(1+L188/100)</f>
        <v>0</v>
      </c>
      <c r="N188" s="235">
        <v>0</v>
      </c>
      <c r="O188" s="235">
        <f>ROUND(E188*N188,2)</f>
        <v>0</v>
      </c>
      <c r="P188" s="235">
        <v>0</v>
      </c>
      <c r="Q188" s="235">
        <f>ROUND(E188*P188,2)</f>
        <v>0</v>
      </c>
      <c r="R188" s="237"/>
      <c r="S188" s="237" t="s">
        <v>325</v>
      </c>
      <c r="T188" s="238" t="s">
        <v>293</v>
      </c>
      <c r="U188" s="220">
        <v>0</v>
      </c>
      <c r="V188" s="220">
        <f>ROUND(E188*U188,2)</f>
        <v>0</v>
      </c>
      <c r="W188" s="220"/>
      <c r="X188" s="220" t="s">
        <v>3124</v>
      </c>
      <c r="Y188" s="220" t="s">
        <v>295</v>
      </c>
      <c r="Z188" s="210"/>
      <c r="AA188" s="210"/>
      <c r="AB188" s="210"/>
      <c r="AC188" s="210"/>
      <c r="AD188" s="210"/>
      <c r="AE188" s="210"/>
      <c r="AF188" s="210"/>
      <c r="AG188" s="210" t="s">
        <v>3136</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5">
      <c r="A189" s="217"/>
      <c r="B189" s="218"/>
      <c r="C189" s="265" t="s">
        <v>3281</v>
      </c>
      <c r="D189" s="257"/>
      <c r="E189" s="258">
        <v>0.47</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395</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5">
      <c r="A190" s="232">
        <v>107</v>
      </c>
      <c r="B190" s="233" t="s">
        <v>3108</v>
      </c>
      <c r="C190" s="250" t="s">
        <v>3282</v>
      </c>
      <c r="D190" s="234" t="s">
        <v>1178</v>
      </c>
      <c r="E190" s="235">
        <v>5.2999999999999999E-2</v>
      </c>
      <c r="F190" s="236"/>
      <c r="G190" s="237">
        <f>ROUND(E190*F190,2)</f>
        <v>0</v>
      </c>
      <c r="H190" s="236"/>
      <c r="I190" s="237">
        <f>ROUND(E190*H190,2)</f>
        <v>0</v>
      </c>
      <c r="J190" s="236"/>
      <c r="K190" s="237">
        <f>ROUND(E190*J190,2)</f>
        <v>0</v>
      </c>
      <c r="L190" s="237">
        <v>21</v>
      </c>
      <c r="M190" s="237">
        <f>G190*(1+L190/100)</f>
        <v>0</v>
      </c>
      <c r="N190" s="235">
        <v>0</v>
      </c>
      <c r="O190" s="235">
        <f>ROUND(E190*N190,2)</f>
        <v>0</v>
      </c>
      <c r="P190" s="235">
        <v>0</v>
      </c>
      <c r="Q190" s="235">
        <f>ROUND(E190*P190,2)</f>
        <v>0</v>
      </c>
      <c r="R190" s="237"/>
      <c r="S190" s="237" t="s">
        <v>325</v>
      </c>
      <c r="T190" s="238" t="s">
        <v>293</v>
      </c>
      <c r="U190" s="220">
        <v>0</v>
      </c>
      <c r="V190" s="220">
        <f>ROUND(E190*U190,2)</f>
        <v>0</v>
      </c>
      <c r="W190" s="220"/>
      <c r="X190" s="220" t="s">
        <v>3124</v>
      </c>
      <c r="Y190" s="220" t="s">
        <v>295</v>
      </c>
      <c r="Z190" s="210"/>
      <c r="AA190" s="210"/>
      <c r="AB190" s="210"/>
      <c r="AC190" s="210"/>
      <c r="AD190" s="210"/>
      <c r="AE190" s="210"/>
      <c r="AF190" s="210"/>
      <c r="AG190" s="210" t="s">
        <v>3136</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2" x14ac:dyDescent="0.25">
      <c r="A191" s="217"/>
      <c r="B191" s="218"/>
      <c r="C191" s="265" t="s">
        <v>3283</v>
      </c>
      <c r="D191" s="257"/>
      <c r="E191" s="258">
        <v>0.05</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395</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5">
      <c r="A192" s="232">
        <v>108</v>
      </c>
      <c r="B192" s="233" t="s">
        <v>3205</v>
      </c>
      <c r="C192" s="250" t="s">
        <v>3284</v>
      </c>
      <c r="D192" s="234" t="s">
        <v>3285</v>
      </c>
      <c r="E192" s="235">
        <v>98</v>
      </c>
      <c r="F192" s="236"/>
      <c r="G192" s="237">
        <f>ROUND(E192*F192,2)</f>
        <v>0</v>
      </c>
      <c r="H192" s="236"/>
      <c r="I192" s="237">
        <f>ROUND(E192*H192,2)</f>
        <v>0</v>
      </c>
      <c r="J192" s="236"/>
      <c r="K192" s="237">
        <f>ROUND(E192*J192,2)</f>
        <v>0</v>
      </c>
      <c r="L192" s="237">
        <v>21</v>
      </c>
      <c r="M192" s="237">
        <f>G192*(1+L192/100)</f>
        <v>0</v>
      </c>
      <c r="N192" s="235">
        <v>0</v>
      </c>
      <c r="O192" s="235">
        <f>ROUND(E192*N192,2)</f>
        <v>0</v>
      </c>
      <c r="P192" s="235">
        <v>0</v>
      </c>
      <c r="Q192" s="235">
        <f>ROUND(E192*P192,2)</f>
        <v>0</v>
      </c>
      <c r="R192" s="237"/>
      <c r="S192" s="237" t="s">
        <v>325</v>
      </c>
      <c r="T192" s="238" t="s">
        <v>293</v>
      </c>
      <c r="U192" s="220">
        <v>0</v>
      </c>
      <c r="V192" s="220">
        <f>ROUND(E192*U192,2)</f>
        <v>0</v>
      </c>
      <c r="W192" s="220"/>
      <c r="X192" s="220" t="s">
        <v>607</v>
      </c>
      <c r="Y192" s="220" t="s">
        <v>295</v>
      </c>
      <c r="Z192" s="210"/>
      <c r="AA192" s="210"/>
      <c r="AB192" s="210"/>
      <c r="AC192" s="210"/>
      <c r="AD192" s="210"/>
      <c r="AE192" s="210"/>
      <c r="AF192" s="210"/>
      <c r="AG192" s="210" t="s">
        <v>3110</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33" x14ac:dyDescent="0.25">
      <c r="A193" s="3"/>
      <c r="B193" s="4"/>
      <c r="C193" s="254"/>
      <c r="D193" s="6"/>
      <c r="E193" s="3"/>
      <c r="F193" s="3"/>
      <c r="G193" s="3"/>
      <c r="H193" s="3"/>
      <c r="I193" s="3"/>
      <c r="J193" s="3"/>
      <c r="K193" s="3"/>
      <c r="L193" s="3"/>
      <c r="M193" s="3"/>
      <c r="N193" s="3"/>
      <c r="O193" s="3"/>
      <c r="P193" s="3"/>
      <c r="Q193" s="3"/>
      <c r="R193" s="3"/>
      <c r="S193" s="3"/>
      <c r="T193" s="3"/>
      <c r="U193" s="3"/>
      <c r="V193" s="3"/>
      <c r="W193" s="3"/>
      <c r="X193" s="3"/>
      <c r="Y193" s="3"/>
      <c r="AE193">
        <v>12</v>
      </c>
      <c r="AF193">
        <v>21</v>
      </c>
      <c r="AG193" t="s">
        <v>273</v>
      </c>
    </row>
    <row r="194" spans="1:33" x14ac:dyDescent="0.25">
      <c r="A194" s="213"/>
      <c r="B194" s="214" t="s">
        <v>29</v>
      </c>
      <c r="C194" s="255"/>
      <c r="D194" s="215"/>
      <c r="E194" s="216"/>
      <c r="F194" s="216"/>
      <c r="G194" s="231">
        <f>G8+G15+G36+G66+G100+G129</f>
        <v>0</v>
      </c>
      <c r="H194" s="3"/>
      <c r="I194" s="3"/>
      <c r="J194" s="3"/>
      <c r="K194" s="3"/>
      <c r="L194" s="3"/>
      <c r="M194" s="3"/>
      <c r="N194" s="3"/>
      <c r="O194" s="3"/>
      <c r="P194" s="3"/>
      <c r="Q194" s="3"/>
      <c r="R194" s="3"/>
      <c r="S194" s="3"/>
      <c r="T194" s="3"/>
      <c r="U194" s="3"/>
      <c r="V194" s="3"/>
      <c r="W194" s="3"/>
      <c r="X194" s="3"/>
      <c r="Y194" s="3"/>
      <c r="AE194">
        <f>SUMIF(L7:L192,AE193,G7:G192)</f>
        <v>0</v>
      </c>
      <c r="AF194">
        <f>SUMIF(L7:L192,AF193,G7:G192)</f>
        <v>0</v>
      </c>
      <c r="AG194" t="s">
        <v>379</v>
      </c>
    </row>
    <row r="195" spans="1:33" x14ac:dyDescent="0.25">
      <c r="C195" s="256"/>
      <c r="D195" s="10"/>
      <c r="AG195" t="s">
        <v>386</v>
      </c>
    </row>
    <row r="196" spans="1:33" x14ac:dyDescent="0.25">
      <c r="D196" s="10"/>
    </row>
    <row r="197" spans="1:33" x14ac:dyDescent="0.25">
      <c r="D197" s="10"/>
    </row>
    <row r="198" spans="1:33" x14ac:dyDescent="0.25">
      <c r="D198" s="10"/>
    </row>
    <row r="199" spans="1:33" x14ac:dyDescent="0.25">
      <c r="D199" s="10"/>
    </row>
    <row r="200" spans="1:33" x14ac:dyDescent="0.25">
      <c r="D200" s="10"/>
    </row>
    <row r="201" spans="1:33" x14ac:dyDescent="0.25">
      <c r="D201" s="10"/>
    </row>
    <row r="202" spans="1:33" x14ac:dyDescent="0.25">
      <c r="D202" s="10"/>
    </row>
    <row r="203" spans="1:33" x14ac:dyDescent="0.25">
      <c r="D203" s="10"/>
    </row>
    <row r="204" spans="1:33" x14ac:dyDescent="0.25">
      <c r="D204" s="10"/>
    </row>
    <row r="205" spans="1:33" x14ac:dyDescent="0.25">
      <c r="D205" s="10"/>
    </row>
    <row r="206" spans="1:33" x14ac:dyDescent="0.25">
      <c r="D206" s="10"/>
    </row>
    <row r="207" spans="1:33" x14ac:dyDescent="0.25">
      <c r="D207" s="10"/>
    </row>
    <row r="208" spans="1:33"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e0x93Nef6dZoao9MXoqG/PvzTB2bZsklciPtpO4YBjNHjqfQ2p1rdjMRgbDgqkVomADCpeqMjG0TFXWz+6g2w==" saltValue="xnPHiq7B5FoRFgMovlzwUA==" spinCount="100000" sheet="1" formatRows="0"/>
  <mergeCells count="20">
    <mergeCell ref="C169:G169"/>
    <mergeCell ref="C172:G172"/>
    <mergeCell ref="C131:G131"/>
    <mergeCell ref="C134:G134"/>
    <mergeCell ref="C148:G148"/>
    <mergeCell ref="C151:G151"/>
    <mergeCell ref="C154:G154"/>
    <mergeCell ref="C166:G166"/>
    <mergeCell ref="C46:G46"/>
    <mergeCell ref="C49:G49"/>
    <mergeCell ref="C52:G52"/>
    <mergeCell ref="C68:G68"/>
    <mergeCell ref="C71:G71"/>
    <mergeCell ref="C79:G79"/>
    <mergeCell ref="A1:G1"/>
    <mergeCell ref="C2:G2"/>
    <mergeCell ref="C3:G3"/>
    <mergeCell ref="C4:G4"/>
    <mergeCell ref="C25:G25"/>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88</vt:i4>
      </vt:variant>
    </vt:vector>
  </HeadingPairs>
  <TitlesOfParts>
    <vt:vector size="112" baseType="lpstr">
      <vt:lpstr>Pokyny pro vyplnění</vt:lpstr>
      <vt:lpstr>Stavba</vt:lpstr>
      <vt:lpstr>VzorPolozky</vt:lpstr>
      <vt:lpstr>0 1 Pol</vt:lpstr>
      <vt:lpstr>D.1.1 D 1.1.1 Pol</vt:lpstr>
      <vt:lpstr>D.1.1 D 1.1.10 Pol</vt:lpstr>
      <vt:lpstr>D.1.1 D 1.1.14 Pol</vt:lpstr>
      <vt:lpstr>D.1.2 D 1.2.1 Pol</vt:lpstr>
      <vt:lpstr>D.1.4 D 1.4.1a Pol</vt:lpstr>
      <vt:lpstr>D.1.4 D 1.4.1b Pol</vt:lpstr>
      <vt:lpstr>D.1.4 D 1.4.1c Pol</vt:lpstr>
      <vt:lpstr>D.1.4 D 1.4.1d Pol</vt:lpstr>
      <vt:lpstr>D.1.4 D 1.4.2 Pol</vt:lpstr>
      <vt:lpstr>D.1.4 D 1.4.3 Pol</vt:lpstr>
      <vt:lpstr>D.1.4 D 1.4.4-1a Pol</vt:lpstr>
      <vt:lpstr>D.1.4 D 1.4.4-1b Pol</vt:lpstr>
      <vt:lpstr>D.1.4 D 1.4.4-1c Pol</vt:lpstr>
      <vt:lpstr>D.1.4 D 1.4.4-2a Pol</vt:lpstr>
      <vt:lpstr>D.1.4 D 1.4.4-2b Pol</vt:lpstr>
      <vt:lpstr>D.1.4 D 1.4.4-2c Pol</vt:lpstr>
      <vt:lpstr>D.1.4 D 1.4.5 Pol</vt:lpstr>
      <vt:lpstr>D.1.4 D 1.4.6 Pol</vt:lpstr>
      <vt:lpstr>D.1.4 D 1.4.7 Pol</vt:lpstr>
      <vt:lpstr>D.1.5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Pol'!Názvy_tisku</vt:lpstr>
      <vt:lpstr>'D.1.1 D 1.1.1 Pol'!Názvy_tisku</vt:lpstr>
      <vt:lpstr>'D.1.1 D 1.1.10 Pol'!Názvy_tisku</vt:lpstr>
      <vt:lpstr>'D.1.1 D 1.1.14 Pol'!Názvy_tisku</vt:lpstr>
      <vt:lpstr>'D.1.2 D 1.2.1 Pol'!Názvy_tisku</vt:lpstr>
      <vt:lpstr>'D.1.4 D 1.4.1a Pol'!Názvy_tisku</vt:lpstr>
      <vt:lpstr>'D.1.4 D 1.4.1b Pol'!Názvy_tisku</vt:lpstr>
      <vt:lpstr>'D.1.4 D 1.4.1c Pol'!Názvy_tisku</vt:lpstr>
      <vt:lpstr>'D.1.4 D 1.4.1d Pol'!Názvy_tisku</vt:lpstr>
      <vt:lpstr>'D.1.4 D 1.4.2 Pol'!Názvy_tisku</vt:lpstr>
      <vt:lpstr>'D.1.4 D 1.4.3 Pol'!Názvy_tisku</vt:lpstr>
      <vt:lpstr>'D.1.4 D 1.4.4-1a Pol'!Názvy_tisku</vt:lpstr>
      <vt:lpstr>'D.1.4 D 1.4.4-1b Pol'!Názvy_tisku</vt:lpstr>
      <vt:lpstr>'D.1.4 D 1.4.4-1c Pol'!Názvy_tisku</vt:lpstr>
      <vt:lpstr>'D.1.4 D 1.4.4-2a Pol'!Názvy_tisku</vt:lpstr>
      <vt:lpstr>'D.1.4 D 1.4.4-2b Pol'!Názvy_tisku</vt:lpstr>
      <vt:lpstr>'D.1.4 D 1.4.4-2c Pol'!Názvy_tisku</vt:lpstr>
      <vt:lpstr>'D.1.4 D 1.4.5 Pol'!Názvy_tisku</vt:lpstr>
      <vt:lpstr>'D.1.4 D 1.4.6 Pol'!Názvy_tisku</vt:lpstr>
      <vt:lpstr>'D.1.4 D 1.4.7 Pol'!Názvy_tisku</vt:lpstr>
      <vt:lpstr>'D.1.5 D.1.5. Pol'!Názvy_tisku</vt:lpstr>
      <vt:lpstr>oadresa</vt:lpstr>
      <vt:lpstr>Stavba!Objednatel</vt:lpstr>
      <vt:lpstr>Stavba!Objekt</vt:lpstr>
      <vt:lpstr>'0 1 Pol'!Oblast_tisku</vt:lpstr>
      <vt:lpstr>'D.1.1 D 1.1.1 Pol'!Oblast_tisku</vt:lpstr>
      <vt:lpstr>'D.1.1 D 1.1.10 Pol'!Oblast_tisku</vt:lpstr>
      <vt:lpstr>'D.1.1 D 1.1.14 Pol'!Oblast_tisku</vt:lpstr>
      <vt:lpstr>'D.1.2 D 1.2.1 Pol'!Oblast_tisku</vt:lpstr>
      <vt:lpstr>'D.1.4 D 1.4.1a Pol'!Oblast_tisku</vt:lpstr>
      <vt:lpstr>'D.1.4 D 1.4.1b Pol'!Oblast_tisku</vt:lpstr>
      <vt:lpstr>'D.1.4 D 1.4.1c Pol'!Oblast_tisku</vt:lpstr>
      <vt:lpstr>'D.1.4 D 1.4.1d Pol'!Oblast_tisku</vt:lpstr>
      <vt:lpstr>'D.1.4 D 1.4.2 Pol'!Oblast_tisku</vt:lpstr>
      <vt:lpstr>'D.1.4 D 1.4.3 Pol'!Oblast_tisku</vt:lpstr>
      <vt:lpstr>'D.1.4 D 1.4.4-1a Pol'!Oblast_tisku</vt:lpstr>
      <vt:lpstr>'D.1.4 D 1.4.4-1b Pol'!Oblast_tisku</vt:lpstr>
      <vt:lpstr>'D.1.4 D 1.4.4-1c Pol'!Oblast_tisku</vt:lpstr>
      <vt:lpstr>'D.1.4 D 1.4.4-2a Pol'!Oblast_tisku</vt:lpstr>
      <vt:lpstr>'D.1.4 D 1.4.4-2b Pol'!Oblast_tisku</vt:lpstr>
      <vt:lpstr>'D.1.4 D 1.4.4-2c Pol'!Oblast_tisku</vt:lpstr>
      <vt:lpstr>'D.1.4 D 1.4.5 Pol'!Oblast_tisku</vt:lpstr>
      <vt:lpstr>'D.1.4 D 1.4.6 Pol'!Oblast_tisku</vt:lpstr>
      <vt:lpstr>'D.1.4 D 1.4.7 Pol'!Oblast_tisku</vt:lpstr>
      <vt:lpstr>'D.1.5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Dvořák</dc:creator>
  <cp:lastModifiedBy>Jaroslav Dvořák</cp:lastModifiedBy>
  <cp:lastPrinted>2019-03-19T12:27:02Z</cp:lastPrinted>
  <dcterms:created xsi:type="dcterms:W3CDTF">2009-04-08T07:15:50Z</dcterms:created>
  <dcterms:modified xsi:type="dcterms:W3CDTF">2024-02-13T08:25:51Z</dcterms:modified>
</cp:coreProperties>
</file>