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231"/>
  <workbookPr/>
  <bookViews>
    <workbookView xWindow="65416" yWindow="65416" windowWidth="38640" windowHeight="21240" tabRatio="484" activeTab="1"/>
  </bookViews>
  <sheets>
    <sheet name="Rekapitulace" sheetId="1" r:id="rId1"/>
    <sheet name="Rozpočet" sheetId="2" r:id="rId2"/>
  </sheets>
  <definedNames>
    <definedName name="_xlnm.Print_Area" localSheetId="1">'Rozpočet'!$A$1:$H$150</definedName>
  </definedNames>
  <calcPr calcId="181029"/>
</workbook>
</file>

<file path=xl/sharedStrings.xml><?xml version="1.0" encoding="utf-8"?>
<sst xmlns="http://schemas.openxmlformats.org/spreadsheetml/2006/main" count="246" uniqueCount="160">
  <si>
    <t>Seznam prací a dodávek elektrotechnických zařízení</t>
  </si>
  <si>
    <t>Stavba</t>
  </si>
  <si>
    <t>Objekt</t>
  </si>
  <si>
    <t>Rozpočet</t>
  </si>
  <si>
    <t>Silnoproudá elektroinstalace</t>
  </si>
  <si>
    <t>Investor</t>
  </si>
  <si>
    <t>Projektant</t>
  </si>
  <si>
    <t>Josef Menc, Husova 305, 572 01 Polička</t>
  </si>
  <si>
    <t>Vypracoval</t>
  </si>
  <si>
    <t>Josef Menc</t>
  </si>
  <si>
    <t>Kontroloval</t>
  </si>
  <si>
    <t>Datum</t>
  </si>
  <si>
    <t>CÚ</t>
  </si>
  <si>
    <t>Základní náklady</t>
  </si>
  <si>
    <t>Dodávka</t>
  </si>
  <si>
    <t>Elektromontáže</t>
  </si>
  <si>
    <t>Zemní práce</t>
  </si>
  <si>
    <t>Nátěry</t>
  </si>
  <si>
    <t>Mezisoučet 1</t>
  </si>
  <si>
    <t>Doprava dodávek (obvykle 3,60%)</t>
  </si>
  <si>
    <t>Přesun dodávek (obvykle 1%)</t>
  </si>
  <si>
    <t>PPV z montáže (obvykle 1-6,00%)</t>
  </si>
  <si>
    <t>PPV z nátěrů a zemních prací (obvykle 1%)</t>
  </si>
  <si>
    <t>Mezisoučet 2</t>
  </si>
  <si>
    <t>Základní náklady celkem</t>
  </si>
  <si>
    <t>Vedlejší náklady</t>
  </si>
  <si>
    <t>Provedení revizních zkoušek dle ČSN 331500</t>
  </si>
  <si>
    <t>kpl</t>
  </si>
  <si>
    <t>Kompletační činnost</t>
  </si>
  <si>
    <t>Rizika a pojištění
(obvykle 1-1,5% z mezisoučtu 2)</t>
  </si>
  <si>
    <t>Provozní vlivy
(obvykle 1-1,5% z pravé strany mezisoučtu 2)</t>
  </si>
  <si>
    <t>Vedlejší náklady celkem</t>
  </si>
  <si>
    <t>Náklady celkem bez DPH</t>
  </si>
  <si>
    <t>Sazba DPH</t>
  </si>
  <si>
    <t>Náklady celkem vč. DPH</t>
  </si>
  <si>
    <t>Název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</si>
  <si>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</si>
  <si>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</si>
  <si>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</si>
  <si>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</si>
  <si>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</si>
  <si>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</si>
  <si>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</si>
  <si>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Specifikace dodávky</t>
  </si>
  <si>
    <t>ks</t>
  </si>
  <si>
    <t>Dodávky</t>
  </si>
  <si>
    <t>Dodávky celkem</t>
  </si>
  <si>
    <t>KRABICE odbočné</t>
  </si>
  <si>
    <t>ELEKTROINSTALAČNÍ PRVKY VČ. DÍLŮ A PŘÍSLUŠENSTVÍ</t>
  </si>
  <si>
    <t>m</t>
  </si>
  <si>
    <r>
      <t xml:space="preserve">HMOŽDINKA HM 8 </t>
    </r>
    <r>
      <rPr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(včetně vrutu)</t>
    </r>
  </si>
  <si>
    <t>KABEL SILOVÝ,IZOLACE PVC</t>
  </si>
  <si>
    <t>UKONČENÍ KABELŮ DO</t>
  </si>
  <si>
    <t xml:space="preserve"> 3 x 2,5  mm2</t>
  </si>
  <si>
    <t>UKONČENÍ  VODIČŮ V ROZVADĚČÍCH</t>
  </si>
  <si>
    <t>do   2,5 mm2</t>
  </si>
  <si>
    <t>Materiál - celkem</t>
  </si>
  <si>
    <t>Elektromontáže celkem</t>
  </si>
  <si>
    <t xml:space="preserve">OSAZ. HMOŽ. </t>
  </si>
  <si>
    <r>
      <t xml:space="preserve">HMOŽDINKA HM 10 </t>
    </r>
    <r>
      <rPr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(včetně vrutu)</t>
    </r>
  </si>
  <si>
    <r>
      <t xml:space="preserve">HMOŽDINKA HM 12 </t>
    </r>
    <r>
      <rPr>
        <sz val="8"/>
        <color indexed="10"/>
        <rFont val="Tahoma"/>
        <family val="2"/>
      </rPr>
      <t xml:space="preserve"> </t>
    </r>
    <r>
      <rPr>
        <sz val="8"/>
        <rFont val="Tahoma"/>
        <family val="2"/>
      </rPr>
      <t>(včetně vrutu)</t>
    </r>
  </si>
  <si>
    <t>CYKY - O  3 x 1,5 mm2</t>
  </si>
  <si>
    <t>CYKY - J   3 x 1,5 mm2</t>
  </si>
  <si>
    <t>CYKY - J   3 x 2,5 mm2</t>
  </si>
  <si>
    <t xml:space="preserve">Svítidla </t>
  </si>
  <si>
    <t xml:space="preserve">Svítidla - celkem </t>
  </si>
  <si>
    <t>VODIČ JEDNOŽILOVÝ, IZOLACE PVC</t>
  </si>
  <si>
    <t>vodič H05V-U-6  Z/Ž</t>
  </si>
  <si>
    <t>UKONČENÍ VODIČŮ POSPOJOVÁNÍ</t>
  </si>
  <si>
    <t xml:space="preserve"> Do  6 mm2 - místní pospojování, pevně</t>
  </si>
  <si>
    <t>ZÁS. prům. v těsném provedení</t>
  </si>
  <si>
    <t/>
  </si>
  <si>
    <t>PROUDOVÝ CHRÁNIČ 4-PÓLOVÝ</t>
  </si>
  <si>
    <t>PŘÍPOJNICE Cu, PROPOJE</t>
  </si>
  <si>
    <t>Propojení pomocných obvodů</t>
  </si>
  <si>
    <t>JISTIČ 1-PÓLOVÝ,CHARAKT."B,C"</t>
  </si>
  <si>
    <t>JISTIČ 3-PÓLOVÝ,CHARAKT."B,C"</t>
  </si>
  <si>
    <t>Krabice Abox- i 040-L, IP 65, v.č. zapoj.</t>
  </si>
  <si>
    <t>CYKY - J   5 x 2,5 mm2</t>
  </si>
  <si>
    <t>Zařízení staveniště
(obvykle 3,25-8,4% z pravé strany mezisoučtu 2)</t>
  </si>
  <si>
    <t xml:space="preserve"> 5 x 2,5  mm2</t>
  </si>
  <si>
    <t>LTN-16/3/B 16A</t>
  </si>
  <si>
    <t>vodič H05V-U-10  Z/Ž</t>
  </si>
  <si>
    <t>Dodav. dokumentace
(obvykle 1-1,5% z mezisoučtu 2)</t>
  </si>
  <si>
    <t>---</t>
  </si>
  <si>
    <t>LFN-40-4-030, 30mA</t>
  </si>
  <si>
    <t>Průrazy, sekání</t>
  </si>
  <si>
    <t>VYBOURANI OTVORU VE STĚNĚ</t>
  </si>
  <si>
    <t>DO PRUMERU 60mm</t>
  </si>
  <si>
    <t>Stěna do 300 mm</t>
  </si>
  <si>
    <t>VRTÁNÍ OTVORU VE ZDIVU</t>
  </si>
  <si>
    <t>CIHELNEM DO PRUMERU 60mm</t>
  </si>
  <si>
    <t>Stěna do 300mm</t>
  </si>
  <si>
    <t>VYSEKANI RYH VE ZDIVU - hl. - 30 mm</t>
  </si>
  <si>
    <t>šíře  30  mm</t>
  </si>
  <si>
    <t>Průrazy, sekání - celkem</t>
  </si>
  <si>
    <t>kabelová chránička dvoupláštová ohebná pr.  40</t>
  </si>
  <si>
    <t>2022</t>
  </si>
  <si>
    <t>RD</t>
  </si>
  <si>
    <t>LTE-06/1/B  6A</t>
  </si>
  <si>
    <t>LTE-10/1/B 10A</t>
  </si>
  <si>
    <t>LTE-16/1/B 16A</t>
  </si>
  <si>
    <t>KRABICE PŘÍSTROJOVÁ</t>
  </si>
  <si>
    <t>KU68/2-1901 hluboká 42 mm</t>
  </si>
  <si>
    <t>střídavý. vyp.  (6)</t>
  </si>
  <si>
    <t>jednopolový vyp.  (1)</t>
  </si>
  <si>
    <t xml:space="preserve"> zás. jednonásobná 2P+PE</t>
  </si>
  <si>
    <t xml:space="preserve"> zás. jednonásobná 2P+PE, IP44</t>
  </si>
  <si>
    <t>pomocný materiál (upevňovací, spojovací, kabel. třmeny)</t>
  </si>
  <si>
    <t>09/2022</t>
  </si>
  <si>
    <t>OPRAVA A MODERNIZACE VÝJEZDOVÉ ZÁKL. ZZS PAK ÚSTÍ NAD ORLICÍ</t>
  </si>
  <si>
    <t>VÝJEZDOVÉ STANOVIŠTĚ</t>
  </si>
  <si>
    <t>Zdravotnická záchr. služba Pardubického kraje, Průmyslová 450, 530 03 Pardubice</t>
  </si>
  <si>
    <t>VYPÍNAČ, OVLADAČ pod omítku - bílý</t>
  </si>
  <si>
    <t>ZÁSUVKA pod omítku - bílá</t>
  </si>
  <si>
    <t>KRYCÍ RÁMEČKY - bílá</t>
  </si>
  <si>
    <t>střídavý. vyp.  (5)</t>
  </si>
  <si>
    <t xml:space="preserve"> zás. dvojnásobná 2P+PE, 45 st.</t>
  </si>
  <si>
    <t xml:space="preserve">ZÁSUVKA v těsném provedení </t>
  </si>
  <si>
    <t>VYPÍNAČ, OVLADAČ  v těsném provedení</t>
  </si>
  <si>
    <t>střídavý. vyp.  (6), IP44</t>
  </si>
  <si>
    <t>střídavý. vyp.  (1), IP44</t>
  </si>
  <si>
    <t>svítidlo nástěnné LED 18W, 4000K, 1530 lm, prům. 360 mm, IP44</t>
  </si>
  <si>
    <t>svítidlo nástěnné LED 12W, 4000K, 1020 lm, prům. 280 mm, IP44</t>
  </si>
  <si>
    <t>A - sv. nástěnné LED 30W, 4000K , 4500 lm, 1258*70,5*66,5 mm, IP66</t>
  </si>
  <si>
    <t>B - sv. nástěnné LED 18W, 4000K, 1530 lm, prům. 360 mm, IP44, senzor</t>
  </si>
  <si>
    <t>sv. panelové LED 18W, 4000K, 1195*295*10, nosný rámeček bílý</t>
  </si>
  <si>
    <t>jednorámeček</t>
  </si>
  <si>
    <t>zás. 16A/400V/5P, IP65</t>
  </si>
  <si>
    <t>tuhá trubka 4020 světle šedá</t>
  </si>
  <si>
    <t>ohebná trubka 1220HFPP světle šedá</t>
  </si>
  <si>
    <t>příchytka 20</t>
  </si>
  <si>
    <t>tuhá trubka 4025 světle šedá</t>
  </si>
  <si>
    <t>ohebná trubka 1225HFPP světle šedá</t>
  </si>
  <si>
    <t>příchytka 25</t>
  </si>
  <si>
    <t>spojka SVZM 1 - zemnící</t>
  </si>
  <si>
    <t>drátěnný kabelový žlab - G/Z - 150/100, 2m</t>
  </si>
  <si>
    <t>víko žlabu - G/Z - 150/100, 2m</t>
  </si>
  <si>
    <t>drátěnný kabelový žlab - G/Z - 50/50, 2m</t>
  </si>
  <si>
    <t>konzoly NPZM 150 - G/Z</t>
  </si>
  <si>
    <t>konzoly NPZM 50 - G/Z</t>
  </si>
  <si>
    <t>spojka SZM 1 - G/Z</t>
  </si>
  <si>
    <t>spojka SUM 1 - G/Z - uzemňovací</t>
  </si>
  <si>
    <t>držák krabic DZM 1 - G/Z</t>
  </si>
  <si>
    <t>prostory 1.NP</t>
  </si>
  <si>
    <t>prostory venkovní</t>
  </si>
  <si>
    <t>2. NP - místnost č. 2.13, 2.14</t>
  </si>
  <si>
    <t>2. NP - místnost č. 2.10, 2.16</t>
  </si>
  <si>
    <t>2. NP - ostatní řešené prostory soc. zařízení</t>
  </si>
  <si>
    <t>STÁVAJÍCÍ OCELOPLECHOVÝ ROZVADĚČ</t>
  </si>
  <si>
    <t>úprava rozvaděče</t>
  </si>
  <si>
    <t>dohledání a demontáž stáv. obvodů do 10 ks</t>
  </si>
  <si>
    <t>h</t>
  </si>
  <si>
    <t>Rstáv.</t>
  </si>
  <si>
    <t>Rstáv. - celkem</t>
  </si>
  <si>
    <t>MONTÁŽNÍ / DEMONTÁŽNÍ PRÁCE</t>
  </si>
  <si>
    <t>dmtž stávajících rozvodů, osvětlení, el. prvků</t>
  </si>
  <si>
    <t>Ostatní</t>
  </si>
  <si>
    <t>Ostatní - celkem</t>
  </si>
  <si>
    <t>Koordinace postupu prací s ostatními profesem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</si>
</sst>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&quot; Kč&quot;;\-#,##0.00&quot; Kč&quot;"/>
    <numFmt numFmtId="167" formatCode="#,##0.00\ [$Kč-405];[Red]\-#,##0.00\ [$Kč-405]"/>
  </numFmts>
  <fonts count="16">
    <font>
      <sz val="10"/>
      <name val="Arial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i/>
      <sz val="9"/>
      <color indexed="8"/>
      <name val="Tahoma"/>
      <family val="2"/>
    </font>
    <font>
      <sz val="8"/>
      <name val="Tahoma"/>
      <family val="2"/>
    </font>
    <font>
      <b/>
      <sz val="9"/>
      <color indexed="8"/>
      <name val="MS Sans Serif"/>
      <family val="2"/>
    </font>
    <font>
      <sz val="8"/>
      <name val="MS Sans Serif"/>
      <family val="2"/>
    </font>
    <font>
      <sz val="8"/>
      <color indexed="10"/>
      <name val="Tahoma"/>
      <family val="2"/>
    </font>
    <font>
      <sz val="10"/>
      <name val="Tahoma"/>
      <family val="2"/>
    </font>
    <font>
      <sz val="9"/>
      <name val="Arial"/>
      <family val="2"/>
    </font>
    <font>
      <i/>
      <sz val="9"/>
      <color rgb="FFFF0000"/>
      <name val="Tahoma"/>
      <family val="2"/>
    </font>
    <font>
      <sz val="8"/>
      <color rgb="FFFF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68">
    <xf numFmtId="0" fontId="0" fillId="0" borderId="0" xfId="0"/>
    <xf numFmtId="49" fontId="0" fillId="0" borderId="0" xfId="20" applyNumberFormat="1">
      <alignment/>
      <protection/>
    </xf>
    <xf numFmtId="4" fontId="0" fillId="0" borderId="0" xfId="20" applyNumberFormat="1">
      <alignment/>
      <protection/>
    </xf>
    <xf numFmtId="0" fontId="0" fillId="0" borderId="0" xfId="20">
      <alignment/>
      <protection/>
    </xf>
    <xf numFmtId="49" fontId="2" fillId="2" borderId="1" xfId="20" applyNumberFormat="1" applyFont="1" applyFill="1" applyBorder="1" applyAlignment="1">
      <alignment horizontal="left"/>
      <protection/>
    </xf>
    <xf numFmtId="0" fontId="0" fillId="0" borderId="0" xfId="20" applyAlignment="1">
      <alignment/>
      <protection/>
    </xf>
    <xf numFmtId="49" fontId="2" fillId="3" borderId="1" xfId="20" applyNumberFormat="1" applyFont="1" applyFill="1" applyBorder="1" applyAlignment="1">
      <alignment horizontal="right"/>
      <protection/>
    </xf>
    <xf numFmtId="4" fontId="2" fillId="3" borderId="1" xfId="20" applyNumberFormat="1" applyFont="1" applyFill="1" applyBorder="1" applyAlignment="1">
      <alignment horizontal="right"/>
      <protection/>
    </xf>
    <xf numFmtId="0" fontId="0" fillId="0" borderId="1" xfId="0" applyBorder="1"/>
    <xf numFmtId="49" fontId="3" fillId="3" borderId="1" xfId="20" applyNumberFormat="1" applyFont="1" applyFill="1" applyBorder="1" applyAlignment="1">
      <alignment horizontal="right"/>
      <protection/>
    </xf>
    <xf numFmtId="4" fontId="3" fillId="3" borderId="1" xfId="20" applyNumberFormat="1" applyFont="1" applyFill="1" applyBorder="1" applyAlignment="1">
      <alignment horizontal="right"/>
      <protection/>
    </xf>
    <xf numFmtId="10" fontId="2" fillId="3" borderId="1" xfId="20" applyNumberFormat="1" applyFont="1" applyFill="1" applyBorder="1" applyAlignment="1">
      <alignment horizontal="right"/>
      <protection/>
    </xf>
    <xf numFmtId="166" fontId="5" fillId="4" borderId="1" xfId="20" applyNumberFormat="1" applyFont="1" applyFill="1" applyBorder="1" applyAlignment="1">
      <alignment horizontal="right"/>
      <protection/>
    </xf>
    <xf numFmtId="49" fontId="5" fillId="5" borderId="2" xfId="20" applyNumberFormat="1" applyFont="1" applyFill="1" applyBorder="1" applyAlignment="1">
      <alignment horizontal="left"/>
      <protection/>
    </xf>
    <xf numFmtId="10" fontId="4" fillId="5" borderId="2" xfId="20" applyNumberFormat="1" applyFont="1" applyFill="1" applyBorder="1" applyAlignment="1">
      <alignment horizontal="right"/>
      <protection/>
    </xf>
    <xf numFmtId="49" fontId="1" fillId="5" borderId="1" xfId="20" applyNumberFormat="1" applyFont="1" applyFill="1" applyBorder="1" applyAlignment="1">
      <alignment horizontal="center" vertical="center"/>
      <protection/>
    </xf>
    <xf numFmtId="49" fontId="3" fillId="4" borderId="1" xfId="20" applyNumberFormat="1" applyFont="1" applyFill="1" applyBorder="1" applyAlignment="1">
      <alignment horizontal="left"/>
      <protection/>
    </xf>
    <xf numFmtId="49" fontId="2" fillId="0" borderId="1" xfId="20" applyNumberFormat="1" applyFont="1" applyFill="1" applyBorder="1" applyAlignment="1">
      <alignment horizontal="left"/>
      <protection/>
    </xf>
    <xf numFmtId="49" fontId="4" fillId="4" borderId="1" xfId="20" applyNumberFormat="1" applyFont="1" applyFill="1" applyBorder="1" applyAlignment="1">
      <alignment horizontal="left"/>
      <protection/>
    </xf>
    <xf numFmtId="49" fontId="2" fillId="3" borderId="1" xfId="20" applyNumberFormat="1" applyFont="1" applyFill="1" applyBorder="1" applyAlignment="1">
      <alignment horizontal="left"/>
      <protection/>
    </xf>
    <xf numFmtId="49" fontId="3" fillId="3" borderId="1" xfId="20" applyNumberFormat="1" applyFont="1" applyFill="1" applyBorder="1" applyAlignment="1">
      <alignment horizontal="left"/>
      <protection/>
    </xf>
    <xf numFmtId="49" fontId="5" fillId="4" borderId="1" xfId="20" applyNumberFormat="1" applyFont="1" applyFill="1" applyBorder="1" applyAlignment="1">
      <alignment horizontal="left"/>
      <protection/>
    </xf>
    <xf numFmtId="167" fontId="5" fillId="5" borderId="1" xfId="20" applyNumberFormat="1" applyFont="1" applyFill="1" applyBorder="1" applyAlignment="1">
      <alignment horizontal="right"/>
      <protection/>
    </xf>
    <xf numFmtId="49" fontId="2" fillId="3" borderId="1" xfId="20" applyNumberFormat="1" applyFont="1" applyFill="1" applyBorder="1" applyAlignment="1">
      <alignment horizontal="left" wrapText="1"/>
      <protection/>
    </xf>
    <xf numFmtId="49" fontId="5" fillId="5" borderId="3" xfId="20" applyNumberFormat="1" applyFont="1" applyFill="1" applyBorder="1" applyAlignment="1">
      <alignment horizontal="left"/>
      <protection/>
    </xf>
    <xf numFmtId="49" fontId="6" fillId="5" borderId="3" xfId="20" applyNumberFormat="1" applyFont="1" applyFill="1" applyBorder="1" applyAlignment="1">
      <alignment horizontal="left"/>
      <protection/>
    </xf>
    <xf numFmtId="167" fontId="6" fillId="5" borderId="1" xfId="20" applyNumberFormat="1" applyFont="1" applyFill="1" applyBorder="1" applyAlignment="1">
      <alignment horizontal="right"/>
      <protection/>
    </xf>
    <xf numFmtId="4" fontId="2" fillId="2" borderId="4" xfId="20" applyNumberFormat="1" applyFont="1" applyFill="1" applyBorder="1" applyAlignment="1" applyProtection="1">
      <alignment horizontal="left"/>
      <protection locked="0"/>
    </xf>
    <xf numFmtId="0" fontId="0" fillId="0" borderId="0" xfId="20" applyProtection="1">
      <alignment/>
      <protection locked="0"/>
    </xf>
    <xf numFmtId="4" fontId="5" fillId="6" borderId="4" xfId="20" applyNumberFormat="1" applyFont="1" applyFill="1" applyBorder="1" applyAlignment="1" applyProtection="1">
      <alignment horizontal="right"/>
      <protection locked="0"/>
    </xf>
    <xf numFmtId="4" fontId="5" fillId="4" borderId="4" xfId="20" applyNumberFormat="1" applyFont="1" applyFill="1" applyBorder="1" applyAlignment="1" applyProtection="1">
      <alignment horizontal="right"/>
      <protection locked="0"/>
    </xf>
    <xf numFmtId="4" fontId="7" fillId="2" borderId="4" xfId="20" applyNumberFormat="1" applyFont="1" applyFill="1" applyBorder="1" applyAlignment="1" applyProtection="1">
      <alignment horizontal="right"/>
      <protection locked="0"/>
    </xf>
    <xf numFmtId="0" fontId="2" fillId="3" borderId="4" xfId="20" applyFont="1" applyFill="1" applyBorder="1" applyAlignment="1" applyProtection="1">
      <alignment horizontal="right"/>
      <protection locked="0"/>
    </xf>
    <xf numFmtId="4" fontId="8" fillId="3" borderId="4" xfId="20" applyNumberFormat="1" applyFont="1" applyFill="1" applyBorder="1" applyAlignment="1" applyProtection="1">
      <alignment horizontal="right"/>
      <protection locked="0"/>
    </xf>
    <xf numFmtId="4" fontId="2" fillId="3" borderId="4" xfId="20" applyNumberFormat="1" applyFont="1" applyFill="1" applyBorder="1" applyAlignment="1" applyProtection="1">
      <alignment horizontal="right"/>
      <protection locked="0"/>
    </xf>
    <xf numFmtId="49" fontId="2" fillId="3" borderId="4" xfId="20" applyNumberFormat="1" applyFont="1" applyFill="1" applyBorder="1" applyAlignment="1" applyProtection="1">
      <alignment horizontal="center" vertical="center"/>
      <protection locked="0"/>
    </xf>
    <xf numFmtId="4" fontId="2" fillId="7" borderId="4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4" fontId="7" fillId="8" borderId="4" xfId="0" applyNumberFormat="1" applyFont="1" applyFill="1" applyBorder="1" applyAlignment="1" applyProtection="1">
      <alignment horizontal="right"/>
      <protection locked="0"/>
    </xf>
    <xf numFmtId="4" fontId="5" fillId="5" borderId="4" xfId="20" applyNumberFormat="1" applyFont="1" applyFill="1" applyBorder="1" applyAlignment="1" applyProtection="1">
      <alignment horizontal="right"/>
      <protection locked="0"/>
    </xf>
    <xf numFmtId="4" fontId="5" fillId="0" borderId="4" xfId="20" applyNumberFormat="1" applyFont="1" applyFill="1" applyBorder="1" applyAlignment="1" applyProtection="1">
      <alignment horizontal="right"/>
      <protection locked="0"/>
    </xf>
    <xf numFmtId="0" fontId="0" fillId="0" borderId="0" xfId="20" applyFill="1" applyProtection="1">
      <alignment/>
      <protection locked="0"/>
    </xf>
    <xf numFmtId="0" fontId="9" fillId="4" borderId="4" xfId="20" applyFont="1" applyFill="1" applyBorder="1" applyAlignment="1" applyProtection="1">
      <alignment horizontal="right"/>
      <protection locked="0"/>
    </xf>
    <xf numFmtId="4" fontId="0" fillId="0" borderId="4" xfId="20" applyNumberFormat="1" applyBorder="1" applyProtection="1">
      <alignment/>
      <protection locked="0"/>
    </xf>
    <xf numFmtId="0" fontId="7" fillId="2" borderId="4" xfId="0" applyFont="1" applyFill="1" applyBorder="1" applyAlignment="1" applyProtection="1">
      <alignment horizontal="right"/>
      <protection locked="0"/>
    </xf>
    <xf numFmtId="2" fontId="2" fillId="3" borderId="4" xfId="0" applyNumberFormat="1" applyFont="1" applyFill="1" applyBorder="1" applyAlignment="1" applyProtection="1">
      <alignment horizontal="right"/>
      <protection locked="0"/>
    </xf>
    <xf numFmtId="2" fontId="2" fillId="3" borderId="4" xfId="20" applyNumberFormat="1" applyFont="1" applyFill="1" applyBorder="1" applyAlignment="1" applyProtection="1">
      <alignment horizontal="right"/>
      <protection locked="0"/>
    </xf>
    <xf numFmtId="0" fontId="10" fillId="0" borderId="0" xfId="20" applyFont="1" applyProtection="1">
      <alignment/>
      <protection locked="0"/>
    </xf>
    <xf numFmtId="4" fontId="2" fillId="3" borderId="4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7" fillId="2" borderId="4" xfId="20" applyFont="1" applyFill="1" applyBorder="1" applyAlignment="1" applyProtection="1">
      <alignment horizontal="left"/>
      <protection locked="0"/>
    </xf>
    <xf numFmtId="0" fontId="7" fillId="2" borderId="4" xfId="20" applyFont="1" applyFill="1" applyBorder="1" applyAlignment="1" applyProtection="1">
      <alignment horizontal="right"/>
      <protection locked="0"/>
    </xf>
    <xf numFmtId="2" fontId="8" fillId="3" borderId="4" xfId="20" applyNumberFormat="1" applyFont="1" applyFill="1" applyBorder="1" applyAlignment="1" applyProtection="1">
      <alignment horizontal="right"/>
      <protection locked="0"/>
    </xf>
    <xf numFmtId="2" fontId="8" fillId="3" borderId="4" xfId="0" applyNumberFormat="1" applyFont="1" applyFill="1" applyBorder="1" applyAlignment="1" applyProtection="1">
      <alignment horizontal="right"/>
      <protection locked="0"/>
    </xf>
    <xf numFmtId="2" fontId="7" fillId="2" borderId="4" xfId="0" applyNumberFormat="1" applyFont="1" applyFill="1" applyBorder="1" applyAlignment="1" applyProtection="1">
      <alignment horizontal="right"/>
      <protection locked="0"/>
    </xf>
    <xf numFmtId="2" fontId="7" fillId="2" borderId="4" xfId="20" applyNumberFormat="1" applyFont="1" applyFill="1" applyBorder="1" applyAlignment="1" applyProtection="1">
      <alignment horizontal="right"/>
      <protection locked="0"/>
    </xf>
    <xf numFmtId="2" fontId="12" fillId="0" borderId="4" xfId="20" applyNumberFormat="1" applyFont="1" applyBorder="1" applyProtection="1">
      <alignment/>
      <protection locked="0"/>
    </xf>
    <xf numFmtId="0" fontId="8" fillId="0" borderId="0" xfId="0" applyFont="1" applyProtection="1">
      <protection locked="0"/>
    </xf>
    <xf numFmtId="2" fontId="8" fillId="0" borderId="4" xfId="0" applyNumberFormat="1" applyFont="1" applyBorder="1" applyProtection="1">
      <protection locked="0"/>
    </xf>
    <xf numFmtId="2" fontId="12" fillId="0" borderId="4" xfId="0" applyNumberFormat="1" applyFont="1" applyBorder="1" applyProtection="1">
      <protection locked="0"/>
    </xf>
    <xf numFmtId="49" fontId="8" fillId="3" borderId="4" xfId="20" applyNumberFormat="1" applyFont="1" applyFill="1" applyBorder="1" applyAlignment="1" applyProtection="1">
      <alignment horizontal="center" vertical="center"/>
      <protection locked="0"/>
    </xf>
    <xf numFmtId="2" fontId="3" fillId="4" borderId="4" xfId="20" applyNumberFormat="1" applyFont="1" applyFill="1" applyBorder="1" applyAlignment="1" applyProtection="1">
      <alignment horizontal="right"/>
      <protection locked="0"/>
    </xf>
    <xf numFmtId="0" fontId="13" fillId="0" borderId="0" xfId="20" applyFont="1" applyProtection="1">
      <alignment/>
      <protection locked="0"/>
    </xf>
    <xf numFmtId="0" fontId="0" fillId="0" borderId="0" xfId="20" applyBorder="1" applyProtection="1">
      <alignment/>
      <protection locked="0"/>
    </xf>
    <xf numFmtId="2" fontId="3" fillId="4" borderId="4" xfId="0" applyNumberFormat="1" applyFont="1" applyFill="1" applyBorder="1" applyAlignment="1" applyProtection="1">
      <alignment horizontal="right"/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4" fontId="8" fillId="0" borderId="4" xfId="20" applyNumberFormat="1" applyFont="1" applyBorder="1" applyProtection="1">
      <alignment/>
      <protection locked="0"/>
    </xf>
    <xf numFmtId="0" fontId="8" fillId="0" borderId="0" xfId="20" applyFont="1" applyProtection="1">
      <alignment/>
      <protection locked="0"/>
    </xf>
    <xf numFmtId="0" fontId="12" fillId="0" borderId="5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2" fillId="0" borderId="4" xfId="20" applyFont="1" applyFill="1" applyBorder="1" applyAlignment="1" applyProtection="1">
      <alignment horizontal="right"/>
      <protection locked="0"/>
    </xf>
    <xf numFmtId="0" fontId="10" fillId="0" borderId="5" xfId="20" applyFont="1" applyBorder="1" applyProtection="1">
      <alignment/>
      <protection locked="0"/>
    </xf>
    <xf numFmtId="0" fontId="10" fillId="0" borderId="6" xfId="20" applyFont="1" applyBorder="1" applyProtection="1">
      <alignment/>
      <protection locked="0"/>
    </xf>
    <xf numFmtId="0" fontId="10" fillId="0" borderId="9" xfId="20" applyFont="1" applyBorder="1" applyProtection="1">
      <alignment/>
      <protection locked="0"/>
    </xf>
    <xf numFmtId="0" fontId="10" fillId="0" borderId="10" xfId="20" applyFont="1" applyBorder="1" applyProtection="1">
      <alignment/>
      <protection locked="0"/>
    </xf>
    <xf numFmtId="0" fontId="3" fillId="4" borderId="4" xfId="20" applyFont="1" applyFill="1" applyBorder="1" applyAlignment="1" applyProtection="1">
      <alignment horizontal="right"/>
      <protection locked="0"/>
    </xf>
    <xf numFmtId="0" fontId="12" fillId="0" borderId="0" xfId="20" applyFont="1" applyProtection="1">
      <alignment/>
      <protection locked="0"/>
    </xf>
    <xf numFmtId="0" fontId="2" fillId="0" borderId="4" xfId="20" applyFont="1" applyBorder="1" applyAlignment="1" applyProtection="1">
      <alignment horizontal="right"/>
      <protection locked="0"/>
    </xf>
    <xf numFmtId="4" fontId="2" fillId="0" borderId="4" xfId="20" applyNumberFormat="1" applyFont="1" applyBorder="1" applyAlignment="1" applyProtection="1">
      <alignment horizontal="right"/>
      <protection locked="0"/>
    </xf>
    <xf numFmtId="0" fontId="10" fillId="0" borderId="0" xfId="20" applyFont="1" applyBorder="1" applyProtection="1">
      <alignment/>
      <protection locked="0"/>
    </xf>
    <xf numFmtId="4" fontId="0" fillId="0" borderId="0" xfId="20" applyNumberFormat="1" applyProtection="1">
      <alignment/>
      <protection locked="0"/>
    </xf>
    <xf numFmtId="0" fontId="0" fillId="0" borderId="0" xfId="0" applyProtection="1">
      <protection/>
    </xf>
    <xf numFmtId="49" fontId="2" fillId="2" borderId="4" xfId="20" applyNumberFormat="1" applyFont="1" applyFill="1" applyBorder="1" applyAlignment="1" applyProtection="1">
      <alignment horizontal="left"/>
      <protection/>
    </xf>
    <xf numFmtId="49" fontId="6" fillId="6" borderId="4" xfId="20" applyNumberFormat="1" applyFont="1" applyFill="1" applyBorder="1" applyAlignment="1" applyProtection="1">
      <alignment horizontal="left"/>
      <protection/>
    </xf>
    <xf numFmtId="49" fontId="5" fillId="4" borderId="4" xfId="20" applyNumberFormat="1" applyFont="1" applyFill="1" applyBorder="1" applyAlignment="1" applyProtection="1">
      <alignment horizontal="left"/>
      <protection/>
    </xf>
    <xf numFmtId="49" fontId="7" fillId="2" borderId="4" xfId="20" applyNumberFormat="1" applyFont="1" applyFill="1" applyBorder="1" applyAlignment="1" applyProtection="1">
      <alignment horizontal="left"/>
      <protection/>
    </xf>
    <xf numFmtId="49" fontId="2" fillId="3" borderId="4" xfId="20" applyNumberFormat="1" applyFont="1" applyFill="1" applyBorder="1" applyAlignment="1" applyProtection="1">
      <alignment horizontal="left"/>
      <protection/>
    </xf>
    <xf numFmtId="49" fontId="2" fillId="7" borderId="4" xfId="0" applyNumberFormat="1" applyFont="1" applyFill="1" applyBorder="1" applyAlignment="1" applyProtection="1">
      <alignment horizontal="left"/>
      <protection/>
    </xf>
    <xf numFmtId="49" fontId="7" fillId="8" borderId="4" xfId="0" applyNumberFormat="1" applyFont="1" applyFill="1" applyBorder="1" applyAlignment="1" applyProtection="1">
      <alignment horizontal="left"/>
      <protection/>
    </xf>
    <xf numFmtId="49" fontId="5" fillId="5" borderId="4" xfId="20" applyNumberFormat="1" applyFont="1" applyFill="1" applyBorder="1" applyAlignment="1" applyProtection="1">
      <alignment horizontal="left"/>
      <protection/>
    </xf>
    <xf numFmtId="49" fontId="6" fillId="5" borderId="4" xfId="20" applyNumberFormat="1" applyFont="1" applyFill="1" applyBorder="1" applyAlignment="1" applyProtection="1">
      <alignment horizontal="left"/>
      <protection/>
    </xf>
    <xf numFmtId="49" fontId="5" fillId="0" borderId="4" xfId="20" applyNumberFormat="1" applyFont="1" applyFill="1" applyBorder="1" applyAlignment="1" applyProtection="1">
      <alignment horizontal="left"/>
      <protection/>
    </xf>
    <xf numFmtId="0" fontId="9" fillId="4" borderId="4" xfId="20" applyFont="1" applyFill="1" applyBorder="1" applyAlignment="1" applyProtection="1">
      <alignment horizontal="left"/>
      <protection/>
    </xf>
    <xf numFmtId="49" fontId="0" fillId="0" borderId="4" xfId="20" applyNumberFormat="1" applyBorder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left"/>
      <protection/>
    </xf>
    <xf numFmtId="0" fontId="2" fillId="3" borderId="4" xfId="20" applyFont="1" applyFill="1" applyBorder="1" applyAlignment="1" applyProtection="1">
      <alignment horizontal="left"/>
      <protection/>
    </xf>
    <xf numFmtId="0" fontId="7" fillId="2" borderId="4" xfId="20" applyFont="1" applyFill="1" applyBorder="1" applyAlignment="1" applyProtection="1">
      <alignment horizontal="left"/>
      <protection/>
    </xf>
    <xf numFmtId="0" fontId="8" fillId="3" borderId="4" xfId="0" applyFont="1" applyFill="1" applyBorder="1" applyAlignment="1" applyProtection="1">
      <alignment horizontal="left"/>
      <protection/>
    </xf>
    <xf numFmtId="0" fontId="12" fillId="0" borderId="4" xfId="20" applyFont="1" applyBorder="1" applyProtection="1">
      <alignment/>
      <protection/>
    </xf>
    <xf numFmtId="0" fontId="12" fillId="0" borderId="4" xfId="0" applyFont="1" applyBorder="1" applyProtection="1">
      <protection/>
    </xf>
    <xf numFmtId="0" fontId="3" fillId="4" borderId="4" xfId="20" applyFont="1" applyFill="1" applyBorder="1" applyAlignment="1" applyProtection="1">
      <alignment horizontal="left"/>
      <protection/>
    </xf>
    <xf numFmtId="0" fontId="3" fillId="4" borderId="4" xfId="0" applyFont="1" applyFill="1" applyBorder="1" applyAlignment="1" applyProtection="1">
      <alignment horizontal="left"/>
      <protection/>
    </xf>
    <xf numFmtId="0" fontId="8" fillId="0" borderId="4" xfId="0" applyFont="1" applyBorder="1" applyProtection="1">
      <protection/>
    </xf>
    <xf numFmtId="49" fontId="8" fillId="0" borderId="11" xfId="20" applyNumberFormat="1" applyFont="1" applyBorder="1" applyProtection="1">
      <alignment/>
      <protection/>
    </xf>
    <xf numFmtId="0" fontId="8" fillId="0" borderId="4" xfId="20" applyFont="1" applyFill="1" applyBorder="1" applyAlignment="1" applyProtection="1">
      <alignment horizontal="left"/>
      <protection/>
    </xf>
    <xf numFmtId="0" fontId="8" fillId="0" borderId="4" xfId="20" applyFont="1" applyBorder="1" applyAlignment="1" applyProtection="1">
      <alignment horizontal="left"/>
      <protection/>
    </xf>
    <xf numFmtId="49" fontId="0" fillId="0" borderId="0" xfId="20" applyNumberFormat="1" applyProtection="1">
      <alignment/>
      <protection/>
    </xf>
    <xf numFmtId="49" fontId="5" fillId="6" borderId="4" xfId="20" applyNumberFormat="1" applyFont="1" applyFill="1" applyBorder="1" applyAlignment="1" applyProtection="1">
      <alignment horizontal="left"/>
      <protection/>
    </xf>
    <xf numFmtId="0" fontId="8" fillId="3" borderId="4" xfId="20" applyFont="1" applyFill="1" applyBorder="1" applyAlignment="1" applyProtection="1">
      <alignment horizontal="left"/>
      <protection/>
    </xf>
    <xf numFmtId="49" fontId="8" fillId="0" borderId="4" xfId="20" applyNumberFormat="1" applyFont="1" applyBorder="1" applyProtection="1">
      <alignment/>
      <protection/>
    </xf>
    <xf numFmtId="4" fontId="2" fillId="2" borderId="4" xfId="20" applyNumberFormat="1" applyFont="1" applyFill="1" applyBorder="1" applyAlignment="1" applyProtection="1">
      <alignment horizontal="left"/>
      <protection/>
    </xf>
    <xf numFmtId="4" fontId="5" fillId="6" borderId="4" xfId="20" applyNumberFormat="1" applyFont="1" applyFill="1" applyBorder="1" applyAlignment="1" applyProtection="1">
      <alignment horizontal="right"/>
      <protection/>
    </xf>
    <xf numFmtId="4" fontId="5" fillId="4" borderId="4" xfId="20" applyNumberFormat="1" applyFont="1" applyFill="1" applyBorder="1" applyAlignment="1" applyProtection="1">
      <alignment horizontal="right"/>
      <protection/>
    </xf>
    <xf numFmtId="4" fontId="7" fillId="2" borderId="4" xfId="20" applyNumberFormat="1" applyFont="1" applyFill="1" applyBorder="1" applyAlignment="1" applyProtection="1">
      <alignment horizontal="right"/>
      <protection/>
    </xf>
    <xf numFmtId="0" fontId="2" fillId="3" borderId="4" xfId="20" applyFont="1" applyFill="1" applyBorder="1" applyAlignment="1" applyProtection="1">
      <alignment horizontal="right"/>
      <protection/>
    </xf>
    <xf numFmtId="0" fontId="2" fillId="3" borderId="4" xfId="20" applyNumberFormat="1" applyFont="1" applyFill="1" applyBorder="1" applyAlignment="1" applyProtection="1">
      <alignment horizontal="right"/>
      <protection/>
    </xf>
    <xf numFmtId="0" fontId="7" fillId="2" borderId="4" xfId="20" applyNumberFormat="1" applyFont="1" applyFill="1" applyBorder="1" applyAlignment="1" applyProtection="1">
      <alignment horizontal="right"/>
      <protection/>
    </xf>
    <xf numFmtId="0" fontId="8" fillId="3" borderId="4" xfId="20" applyNumberFormat="1" applyFont="1" applyFill="1" applyBorder="1" applyAlignment="1" applyProtection="1">
      <alignment horizontal="right"/>
      <protection/>
    </xf>
    <xf numFmtId="0" fontId="2" fillId="7" borderId="4" xfId="0" applyNumberFormat="1" applyFont="1" applyFill="1" applyBorder="1" applyAlignment="1" applyProtection="1">
      <alignment horizontal="right"/>
      <protection/>
    </xf>
    <xf numFmtId="0" fontId="7" fillId="8" borderId="4" xfId="0" applyNumberFormat="1" applyFont="1" applyFill="1" applyBorder="1" applyAlignment="1" applyProtection="1">
      <alignment horizontal="right"/>
      <protection/>
    </xf>
    <xf numFmtId="4" fontId="2" fillId="3" borderId="4" xfId="20" applyNumberFormat="1" applyFont="1" applyFill="1" applyBorder="1" applyAlignment="1" applyProtection="1">
      <alignment horizontal="right"/>
      <protection/>
    </xf>
    <xf numFmtId="0" fontId="5" fillId="5" borderId="4" xfId="20" applyNumberFormat="1" applyFont="1" applyFill="1" applyBorder="1" applyAlignment="1" applyProtection="1">
      <alignment horizontal="right"/>
      <protection/>
    </xf>
    <xf numFmtId="4" fontId="5" fillId="5" borderId="4" xfId="20" applyNumberFormat="1" applyFont="1" applyFill="1" applyBorder="1" applyAlignment="1" applyProtection="1">
      <alignment horizontal="right"/>
      <protection/>
    </xf>
    <xf numFmtId="4" fontId="5" fillId="0" borderId="4" xfId="20" applyNumberFormat="1" applyFont="1" applyFill="1" applyBorder="1" applyAlignment="1" applyProtection="1">
      <alignment horizontal="right"/>
      <protection/>
    </xf>
    <xf numFmtId="0" fontId="9" fillId="4" borderId="4" xfId="20" applyFont="1" applyFill="1" applyBorder="1" applyAlignment="1" applyProtection="1">
      <alignment horizontal="right"/>
      <protection/>
    </xf>
    <xf numFmtId="4" fontId="0" fillId="0" borderId="4" xfId="20" applyNumberFormat="1" applyBorder="1" applyProtection="1">
      <alignment/>
      <protection/>
    </xf>
    <xf numFmtId="0" fontId="14" fillId="2" borderId="4" xfId="0" applyFont="1" applyFill="1" applyBorder="1" applyAlignment="1" applyProtection="1">
      <alignment horizontal="right"/>
      <protection/>
    </xf>
    <xf numFmtId="0" fontId="8" fillId="3" borderId="4" xfId="0" applyFont="1" applyFill="1" applyBorder="1" applyAlignment="1" applyProtection="1">
      <alignment horizontal="right"/>
      <protection/>
    </xf>
    <xf numFmtId="0" fontId="8" fillId="3" borderId="4" xfId="20" applyFont="1" applyFill="1" applyBorder="1" applyAlignment="1" applyProtection="1">
      <alignment horizontal="right"/>
      <protection/>
    </xf>
    <xf numFmtId="0" fontId="15" fillId="3" borderId="4" xfId="20" applyFont="1" applyFill="1" applyBorder="1" applyAlignment="1" applyProtection="1">
      <alignment horizontal="right"/>
      <protection/>
    </xf>
    <xf numFmtId="0" fontId="2" fillId="3" borderId="4" xfId="0" applyFont="1" applyFill="1" applyBorder="1" applyAlignment="1" applyProtection="1">
      <alignment horizontal="right"/>
      <protection/>
    </xf>
    <xf numFmtId="0" fontId="7" fillId="2" borderId="4" xfId="20" applyNumberFormat="1" applyFont="1" applyFill="1" applyBorder="1" applyAlignment="1" applyProtection="1">
      <alignment horizontal="left"/>
      <protection/>
    </xf>
    <xf numFmtId="0" fontId="8" fillId="3" borderId="4" xfId="0" applyNumberFormat="1" applyFont="1" applyFill="1" applyBorder="1" applyAlignment="1" applyProtection="1">
      <alignment horizontal="right"/>
      <protection/>
    </xf>
    <xf numFmtId="0" fontId="7" fillId="2" borderId="4" xfId="0" applyFont="1" applyFill="1" applyBorder="1" applyAlignment="1" applyProtection="1">
      <alignment horizontal="right"/>
      <protection/>
    </xf>
    <xf numFmtId="0" fontId="2" fillId="3" borderId="4" xfId="0" applyNumberFormat="1" applyFont="1" applyFill="1" applyBorder="1" applyAlignment="1" applyProtection="1">
      <alignment horizontal="right"/>
      <protection/>
    </xf>
    <xf numFmtId="0" fontId="7" fillId="2" borderId="4" xfId="20" applyFont="1" applyFill="1" applyBorder="1" applyAlignment="1" applyProtection="1">
      <alignment horizontal="right"/>
      <protection/>
    </xf>
    <xf numFmtId="2" fontId="12" fillId="0" borderId="4" xfId="20" applyNumberFormat="1" applyFont="1" applyBorder="1" applyProtection="1">
      <alignment/>
      <protection/>
    </xf>
    <xf numFmtId="2" fontId="3" fillId="4" borderId="4" xfId="20" applyNumberFormat="1" applyFont="1" applyFill="1" applyBorder="1" applyAlignment="1" applyProtection="1">
      <alignment horizontal="right"/>
      <protection/>
    </xf>
    <xf numFmtId="0" fontId="3" fillId="4" borderId="4" xfId="0" applyFont="1" applyFill="1" applyBorder="1" applyAlignment="1" applyProtection="1">
      <alignment horizontal="right"/>
      <protection/>
    </xf>
    <xf numFmtId="4" fontId="8" fillId="0" borderId="4" xfId="20" applyNumberFormat="1" applyFont="1" applyBorder="1" applyProtection="1">
      <alignment/>
      <protection/>
    </xf>
    <xf numFmtId="0" fontId="2" fillId="0" borderId="4" xfId="20" applyFont="1" applyFill="1" applyBorder="1" applyAlignment="1" applyProtection="1">
      <alignment horizontal="right"/>
      <protection/>
    </xf>
    <xf numFmtId="0" fontId="3" fillId="4" borderId="4" xfId="20" applyFont="1" applyFill="1" applyBorder="1" applyAlignment="1" applyProtection="1">
      <alignment horizontal="right"/>
      <protection/>
    </xf>
    <xf numFmtId="0" fontId="2" fillId="0" borderId="4" xfId="20" applyFont="1" applyBorder="1" applyAlignment="1" applyProtection="1">
      <alignment horizontal="right"/>
      <protection/>
    </xf>
    <xf numFmtId="4" fontId="0" fillId="0" borderId="0" xfId="20" applyNumberFormat="1" applyProtection="1">
      <alignment/>
      <protection/>
    </xf>
    <xf numFmtId="4" fontId="7" fillId="2" borderId="4" xfId="20" applyNumberFormat="1" applyFont="1" applyFill="1" applyBorder="1" applyAlignment="1" applyProtection="1">
      <alignment horizontal="left"/>
      <protection/>
    </xf>
    <xf numFmtId="49" fontId="2" fillId="3" borderId="4" xfId="20" applyNumberFormat="1" applyFont="1" applyFill="1" applyBorder="1" applyAlignment="1" applyProtection="1">
      <alignment horizontal="center" vertical="center"/>
      <protection/>
    </xf>
    <xf numFmtId="4" fontId="2" fillId="7" borderId="4" xfId="0" applyNumberFormat="1" applyFont="1" applyFill="1" applyBorder="1" applyAlignment="1" applyProtection="1">
      <alignment horizontal="right"/>
      <protection/>
    </xf>
    <xf numFmtId="4" fontId="7" fillId="8" borderId="4" xfId="0" applyNumberFormat="1" applyFont="1" applyFill="1" applyBorder="1" applyAlignment="1" applyProtection="1">
      <alignment horizontal="right"/>
      <protection/>
    </xf>
    <xf numFmtId="2" fontId="2" fillId="3" borderId="4" xfId="0" applyNumberFormat="1" applyFont="1" applyFill="1" applyBorder="1" applyAlignment="1" applyProtection="1">
      <alignment horizontal="right"/>
      <protection/>
    </xf>
    <xf numFmtId="2" fontId="2" fillId="3" borderId="4" xfId="20" applyNumberFormat="1" applyFont="1" applyFill="1" applyBorder="1" applyAlignment="1" applyProtection="1">
      <alignment horizontal="right"/>
      <protection/>
    </xf>
    <xf numFmtId="4" fontId="2" fillId="3" borderId="4" xfId="0" applyNumberFormat="1" applyFont="1" applyFill="1" applyBorder="1" applyAlignment="1" applyProtection="1">
      <alignment horizontal="right"/>
      <protection/>
    </xf>
    <xf numFmtId="2" fontId="8" fillId="3" borderId="4" xfId="20" applyNumberFormat="1" applyFont="1" applyFill="1" applyBorder="1" applyAlignment="1" applyProtection="1">
      <alignment horizontal="right"/>
      <protection/>
    </xf>
    <xf numFmtId="2" fontId="8" fillId="3" borderId="4" xfId="0" applyNumberFormat="1" applyFont="1" applyFill="1" applyBorder="1" applyAlignment="1" applyProtection="1">
      <alignment horizontal="right"/>
      <protection/>
    </xf>
    <xf numFmtId="2" fontId="7" fillId="2" borderId="4" xfId="0" applyNumberFormat="1" applyFont="1" applyFill="1" applyBorder="1" applyAlignment="1" applyProtection="1">
      <alignment horizontal="right"/>
      <protection/>
    </xf>
    <xf numFmtId="2" fontId="7" fillId="2" borderId="4" xfId="20" applyNumberFormat="1" applyFont="1" applyFill="1" applyBorder="1" applyAlignment="1" applyProtection="1">
      <alignment horizontal="right"/>
      <protection/>
    </xf>
    <xf numFmtId="2" fontId="12" fillId="0" borderId="4" xfId="0" applyNumberFormat="1" applyFont="1" applyBorder="1" applyProtection="1">
      <protection/>
    </xf>
    <xf numFmtId="49" fontId="8" fillId="3" borderId="4" xfId="20" applyNumberFormat="1" applyFont="1" applyFill="1" applyBorder="1" applyAlignment="1" applyProtection="1">
      <alignment horizontal="center" vertical="center"/>
      <protection/>
    </xf>
    <xf numFmtId="2" fontId="3" fillId="4" borderId="4" xfId="0" applyNumberFormat="1" applyFont="1" applyFill="1" applyBorder="1" applyAlignment="1" applyProtection="1">
      <alignment horizontal="right"/>
      <protection/>
    </xf>
    <xf numFmtId="4" fontId="8" fillId="3" borderId="4" xfId="20" applyNumberFormat="1" applyFont="1" applyFill="1" applyBorder="1" applyAlignment="1" applyProtection="1">
      <alignment horizontal="right"/>
      <protection/>
    </xf>
    <xf numFmtId="4" fontId="3" fillId="4" borderId="4" xfId="20" applyNumberFormat="1" applyFont="1" applyFill="1" applyBorder="1" applyAlignment="1" applyProtection="1">
      <alignment horizontal="right"/>
      <protection/>
    </xf>
    <xf numFmtId="0" fontId="8" fillId="0" borderId="4" xfId="20" applyFont="1" applyBorder="1" applyProtection="1">
      <alignment/>
      <protection/>
    </xf>
    <xf numFmtId="0" fontId="0" fillId="0" borderId="0" xfId="20" applyFont="1" applyFill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SheetLayoutView="120" workbookViewId="0" topLeftCell="A1">
      <selection activeCell="I9" sqref="I9"/>
    </sheetView>
  </sheetViews>
  <sheetFormatPr defaultColWidth="8.7109375" defaultRowHeight="19.5" customHeight="1"/>
  <cols>
    <col min="1" max="1" width="10.140625" style="1" customWidth="1"/>
    <col min="2" max="2" width="25.57421875" style="1" customWidth="1"/>
    <col min="3" max="3" width="10.140625" style="1" customWidth="1"/>
    <col min="4" max="4" width="19.8515625" style="1" customWidth="1"/>
    <col min="5" max="5" width="20.421875" style="2" customWidth="1"/>
    <col min="6" max="16384" width="8.7109375" style="3" customWidth="1"/>
  </cols>
  <sheetData>
    <row r="1" spans="1:5" ht="21.2" customHeight="1">
      <c r="A1" s="15" t="s">
        <v>0</v>
      </c>
      <c r="B1" s="15"/>
      <c r="C1" s="15"/>
      <c r="D1" s="15"/>
      <c r="E1" s="15"/>
    </row>
    <row r="2" spans="1:5" s="5" customFormat="1" ht="14.1" customHeight="1">
      <c r="A2" s="4" t="s">
        <v>1</v>
      </c>
      <c r="B2" s="16" t="s">
        <v>110</v>
      </c>
      <c r="C2" s="16"/>
      <c r="D2" s="16"/>
      <c r="E2" s="16"/>
    </row>
    <row r="3" spans="1:5" s="5" customFormat="1" ht="14.1" customHeight="1">
      <c r="A3" s="4" t="s">
        <v>2</v>
      </c>
      <c r="B3" s="16" t="s">
        <v>111</v>
      </c>
      <c r="C3" s="16"/>
      <c r="D3" s="16"/>
      <c r="E3" s="16"/>
    </row>
    <row r="4" spans="1:5" s="5" customFormat="1" ht="14.1" customHeight="1">
      <c r="A4" s="4" t="s">
        <v>3</v>
      </c>
      <c r="B4" s="16" t="s">
        <v>4</v>
      </c>
      <c r="C4" s="16"/>
      <c r="D4" s="16"/>
      <c r="E4" s="16"/>
    </row>
    <row r="5" spans="1:5" s="5" customFormat="1" ht="14.1" customHeight="1">
      <c r="A5" s="4" t="s">
        <v>5</v>
      </c>
      <c r="B5" s="16" t="s">
        <v>112</v>
      </c>
      <c r="C5" s="16"/>
      <c r="D5" s="16"/>
      <c r="E5" s="16"/>
    </row>
    <row r="6" spans="1:5" s="5" customFormat="1" ht="14.1" customHeight="1">
      <c r="A6" s="4" t="s">
        <v>6</v>
      </c>
      <c r="B6" s="16" t="s">
        <v>7</v>
      </c>
      <c r="C6" s="16"/>
      <c r="D6" s="16"/>
      <c r="E6" s="16"/>
    </row>
    <row r="7" spans="1:5" s="5" customFormat="1" ht="14.1" customHeight="1">
      <c r="A7" s="4" t="s">
        <v>8</v>
      </c>
      <c r="B7" s="16" t="s">
        <v>9</v>
      </c>
      <c r="C7" s="16"/>
      <c r="D7" s="16"/>
      <c r="E7" s="16"/>
    </row>
    <row r="8" spans="1:5" s="5" customFormat="1" ht="14.1" customHeight="1">
      <c r="A8" s="4" t="s">
        <v>10</v>
      </c>
      <c r="B8" s="16"/>
      <c r="C8" s="16"/>
      <c r="D8" s="16"/>
      <c r="E8" s="16"/>
    </row>
    <row r="9" spans="1:5" s="5" customFormat="1" ht="14.1" customHeight="1">
      <c r="A9" s="4" t="s">
        <v>11</v>
      </c>
      <c r="B9" s="16" t="s">
        <v>109</v>
      </c>
      <c r="C9" s="16"/>
      <c r="D9" s="16"/>
      <c r="E9" s="16"/>
    </row>
    <row r="10" spans="1:5" s="5" customFormat="1" ht="14.1" customHeight="1">
      <c r="A10" s="4" t="s">
        <v>12</v>
      </c>
      <c r="B10" s="16" t="s">
        <v>97</v>
      </c>
      <c r="C10" s="16"/>
      <c r="D10" s="16"/>
      <c r="E10" s="16"/>
    </row>
    <row r="11" spans="1:5" ht="12.75">
      <c r="A11" s="17"/>
      <c r="B11" s="17"/>
      <c r="C11" s="17"/>
      <c r="D11" s="17"/>
      <c r="E11" s="17"/>
    </row>
    <row r="12" spans="1:5" ht="17.1" customHeight="1">
      <c r="A12" s="18" t="s">
        <v>13</v>
      </c>
      <c r="B12" s="18"/>
      <c r="C12" s="18"/>
      <c r="D12" s="18"/>
      <c r="E12" s="18"/>
    </row>
    <row r="13" spans="1:5" ht="12.75">
      <c r="A13" s="19" t="s">
        <v>14</v>
      </c>
      <c r="B13" s="19"/>
      <c r="C13" s="6"/>
      <c r="D13" s="7">
        <f>Rozpočet!H27</f>
        <v>0</v>
      </c>
      <c r="E13" s="8"/>
    </row>
    <row r="14" spans="1:5" ht="12.75">
      <c r="A14" s="19" t="s">
        <v>15</v>
      </c>
      <c r="B14" s="19"/>
      <c r="C14" s="6"/>
      <c r="D14" s="6"/>
      <c r="E14" s="7">
        <f>Rozpočet!H148</f>
        <v>0</v>
      </c>
    </row>
    <row r="15" spans="1:5" ht="12.75">
      <c r="A15" s="19" t="s">
        <v>16</v>
      </c>
      <c r="B15" s="19"/>
      <c r="C15" s="6"/>
      <c r="D15" s="6"/>
      <c r="E15" s="7"/>
    </row>
    <row r="16" spans="1:5" ht="12.75">
      <c r="A16" s="19" t="s">
        <v>17</v>
      </c>
      <c r="B16" s="19"/>
      <c r="C16" s="6"/>
      <c r="D16" s="6"/>
      <c r="E16" s="7"/>
    </row>
    <row r="17" spans="1:5" ht="12.75">
      <c r="A17" s="20" t="s">
        <v>18</v>
      </c>
      <c r="B17" s="20"/>
      <c r="C17" s="9"/>
      <c r="D17" s="10">
        <f>SUM(D13:D16)</f>
        <v>0</v>
      </c>
      <c r="E17" s="10">
        <f>SUM(E13:E16)</f>
        <v>0</v>
      </c>
    </row>
    <row r="18" spans="1:5" ht="12.75">
      <c r="A18" s="19" t="s">
        <v>19</v>
      </c>
      <c r="B18" s="19"/>
      <c r="C18" s="11">
        <v>0.036000000000000004</v>
      </c>
      <c r="D18" s="7">
        <f>D17*C18</f>
        <v>0</v>
      </c>
      <c r="E18" s="8"/>
    </row>
    <row r="19" spans="1:5" ht="12.75">
      <c r="A19" s="19" t="s">
        <v>20</v>
      </c>
      <c r="B19" s="19"/>
      <c r="C19" s="11">
        <v>0.01</v>
      </c>
      <c r="D19" s="6"/>
      <c r="E19" s="7">
        <f>D17*C19</f>
        <v>0</v>
      </c>
    </row>
    <row r="20" spans="1:5" ht="12.75">
      <c r="A20" s="19" t="s">
        <v>21</v>
      </c>
      <c r="B20" s="19"/>
      <c r="C20" s="11">
        <v>0.01</v>
      </c>
      <c r="D20" s="6"/>
      <c r="E20" s="7">
        <f>E14*C20</f>
        <v>0</v>
      </c>
    </row>
    <row r="21" spans="1:5" ht="12.75">
      <c r="A21" s="19" t="s">
        <v>22</v>
      </c>
      <c r="B21" s="19"/>
      <c r="C21" s="11">
        <v>0.01</v>
      </c>
      <c r="D21" s="6"/>
      <c r="E21" s="7">
        <f>(E15+E16)*C21</f>
        <v>0</v>
      </c>
    </row>
    <row r="22" spans="1:5" ht="12.75">
      <c r="A22" s="20" t="s">
        <v>23</v>
      </c>
      <c r="B22" s="20"/>
      <c r="C22" s="9"/>
      <c r="D22" s="10">
        <f>SUM(D17:D21)</f>
        <v>0</v>
      </c>
      <c r="E22" s="10">
        <f>SUM(E17:E21)</f>
        <v>0</v>
      </c>
    </row>
    <row r="23" spans="1:5" ht="17.1" customHeight="1">
      <c r="A23" s="21" t="s">
        <v>24</v>
      </c>
      <c r="B23" s="21"/>
      <c r="C23" s="21"/>
      <c r="D23" s="21"/>
      <c r="E23" s="12">
        <f>D22+E22</f>
        <v>0</v>
      </c>
    </row>
    <row r="24" spans="1:5" ht="12.75">
      <c r="A24" s="19"/>
      <c r="B24" s="19"/>
      <c r="C24" s="19"/>
      <c r="D24" s="19"/>
      <c r="E24" s="19"/>
    </row>
    <row r="25" spans="1:5" ht="17.1" customHeight="1">
      <c r="A25" s="18" t="s">
        <v>25</v>
      </c>
      <c r="B25" s="18"/>
      <c r="C25" s="18"/>
      <c r="D25" s="18"/>
      <c r="E25" s="18"/>
    </row>
    <row r="26" spans="1:5" ht="12.75" customHeight="1">
      <c r="A26" s="23" t="s">
        <v>79</v>
      </c>
      <c r="B26" s="23"/>
      <c r="C26" s="11">
        <v>0.0325</v>
      </c>
      <c r="D26" s="6"/>
      <c r="E26" s="7">
        <f>E22*C26</f>
        <v>0</v>
      </c>
    </row>
    <row r="27" spans="1:5" ht="12.75" customHeight="1">
      <c r="A27" s="23" t="s">
        <v>83</v>
      </c>
      <c r="B27" s="23"/>
      <c r="C27" s="11">
        <v>0</v>
      </c>
      <c r="D27" s="6"/>
      <c r="E27" s="7">
        <f>E23*C27</f>
        <v>0</v>
      </c>
    </row>
    <row r="28" spans="1:5" ht="12.75" customHeight="1">
      <c r="A28" s="23" t="s">
        <v>29</v>
      </c>
      <c r="B28" s="23"/>
      <c r="C28" s="11">
        <v>0</v>
      </c>
      <c r="D28" s="6"/>
      <c r="E28" s="7">
        <f>E23*C28</f>
        <v>0</v>
      </c>
    </row>
    <row r="29" spans="1:5" ht="12.75" customHeight="1">
      <c r="A29" s="23" t="s">
        <v>30</v>
      </c>
      <c r="B29" s="23"/>
      <c r="C29" s="11">
        <v>0</v>
      </c>
      <c r="D29" s="6"/>
      <c r="E29" s="7">
        <f>E22*C29</f>
        <v>0</v>
      </c>
    </row>
    <row r="30" spans="1:5" ht="17.1" customHeight="1">
      <c r="A30" s="21" t="s">
        <v>31</v>
      </c>
      <c r="B30" s="21"/>
      <c r="C30" s="21"/>
      <c r="D30" s="21"/>
      <c r="E30" s="12">
        <f>SUM(E26:E29)</f>
        <v>0</v>
      </c>
    </row>
    <row r="31" spans="1:5" ht="12.75">
      <c r="A31" s="19"/>
      <c r="B31" s="19"/>
      <c r="C31" s="19"/>
      <c r="D31" s="19"/>
      <c r="E31" s="19"/>
    </row>
    <row r="32" spans="1:5" ht="19.9" customHeight="1">
      <c r="A32" s="24" t="s">
        <v>32</v>
      </c>
      <c r="B32" s="24"/>
      <c r="C32" s="13"/>
      <c r="D32" s="22">
        <f>E23+E30</f>
        <v>0</v>
      </c>
      <c r="E32" s="22"/>
    </row>
    <row r="33" spans="1:5" ht="19.9" customHeight="1">
      <c r="A33" s="24" t="s">
        <v>33</v>
      </c>
      <c r="B33" s="24"/>
      <c r="C33" s="14">
        <v>0.15</v>
      </c>
      <c r="D33" s="22">
        <f>D32*C33</f>
        <v>0</v>
      </c>
      <c r="E33" s="22"/>
    </row>
    <row r="34" spans="1:5" ht="19.9" customHeight="1">
      <c r="A34" s="25" t="s">
        <v>34</v>
      </c>
      <c r="B34" s="25"/>
      <c r="C34" s="13"/>
      <c r="D34" s="26">
        <f>SUM(D32:D33)</f>
        <v>0</v>
      </c>
      <c r="E34" s="26"/>
    </row>
  </sheetData>
  <sheetProtection algorithmName="SHA-512" hashValue="8cuAOVzBli+ZCZYnSulaXk9h1oUrsnc+tCDScyviybnITbqD2HN0QKJA7q59JjFMYFz2zk9UdgPo4tbIH++L/w==" saltValue="lYrM17O7/oxJdcwx1y8MFQ==" spinCount="100000" sheet="1" selectLockedCells="1" selectUnlockedCells="1"/>
  <mergeCells count="37">
    <mergeCell ref="A33:B33"/>
    <mergeCell ref="D33:E33"/>
    <mergeCell ref="A34:B34"/>
    <mergeCell ref="D34:E34"/>
    <mergeCell ref="A27:B27"/>
    <mergeCell ref="A28:B28"/>
    <mergeCell ref="A29:B29"/>
    <mergeCell ref="A30:D30"/>
    <mergeCell ref="A31:E31"/>
    <mergeCell ref="A32:B32"/>
    <mergeCell ref="D32:E32"/>
    <mergeCell ref="A25:E25"/>
    <mergeCell ref="A26:B26"/>
    <mergeCell ref="A19:B19"/>
    <mergeCell ref="A20:B20"/>
    <mergeCell ref="A21:B21"/>
    <mergeCell ref="A22:B22"/>
    <mergeCell ref="A23:D23"/>
    <mergeCell ref="A24:E24"/>
    <mergeCell ref="A13:B13"/>
    <mergeCell ref="A14:B14"/>
    <mergeCell ref="A15:B15"/>
    <mergeCell ref="A16:B16"/>
    <mergeCell ref="A17:B17"/>
    <mergeCell ref="A18:B18"/>
    <mergeCell ref="B7:E7"/>
    <mergeCell ref="B8:E8"/>
    <mergeCell ref="B9:E9"/>
    <mergeCell ref="B10:E10"/>
    <mergeCell ref="A11:E11"/>
    <mergeCell ref="A12:E12"/>
    <mergeCell ref="A1:E1"/>
    <mergeCell ref="B2:E2"/>
    <mergeCell ref="B3:E3"/>
    <mergeCell ref="B4:E4"/>
    <mergeCell ref="B5:E5"/>
    <mergeCell ref="B6:E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8"/>
  <sheetViews>
    <sheetView tabSelected="1" zoomScaleSheetLayoutView="120" workbookViewId="0" topLeftCell="A1">
      <selection activeCell="E33" sqref="E33 G33"/>
    </sheetView>
  </sheetViews>
  <sheetFormatPr defaultColWidth="8.7109375" defaultRowHeight="12.75"/>
  <cols>
    <col min="1" max="1" width="52.7109375" style="112" customWidth="1"/>
    <col min="2" max="2" width="3.57421875" style="112" customWidth="1"/>
    <col min="3" max="3" width="7.140625" style="149" customWidth="1"/>
    <col min="4" max="4" width="8.8515625" style="85" customWidth="1"/>
    <col min="5" max="5" width="16.140625" style="149" customWidth="1"/>
    <col min="6" max="6" width="8.7109375" style="85" customWidth="1"/>
    <col min="7" max="7" width="16.7109375" style="149" customWidth="1"/>
    <col min="8" max="8" width="17.421875" style="149" customWidth="1"/>
    <col min="9" max="16384" width="8.7109375" style="28" customWidth="1"/>
  </cols>
  <sheetData>
    <row r="1" spans="1:8" ht="12.75">
      <c r="A1" s="87" t="s">
        <v>35</v>
      </c>
      <c r="B1" s="87" t="s">
        <v>36</v>
      </c>
      <c r="C1" s="116" t="s">
        <v>37</v>
      </c>
      <c r="D1" s="27" t="s">
        <v>38</v>
      </c>
      <c r="E1" s="116" t="s">
        <v>39</v>
      </c>
      <c r="F1" s="27" t="s">
        <v>40</v>
      </c>
      <c r="G1" s="116" t="s">
        <v>41</v>
      </c>
      <c r="H1" s="116" t="s">
        <v>42</v>
      </c>
    </row>
    <row r="2" spans="1:8" ht="15">
      <c r="A2" s="88" t="s">
        <v>43</v>
      </c>
      <c r="B2" s="113"/>
      <c r="C2" s="117"/>
      <c r="D2" s="29"/>
      <c r="E2" s="117"/>
      <c r="F2" s="29"/>
      <c r="G2" s="117"/>
      <c r="H2" s="117"/>
    </row>
    <row r="3" spans="1:8" ht="14.25">
      <c r="A3" s="89" t="s">
        <v>153</v>
      </c>
      <c r="B3" s="89"/>
      <c r="C3" s="118"/>
      <c r="D3" s="30"/>
      <c r="E3" s="118"/>
      <c r="F3" s="30"/>
      <c r="G3" s="118"/>
      <c r="H3" s="118"/>
    </row>
    <row r="4" spans="1:8" ht="12.75">
      <c r="A4" s="90" t="s">
        <v>149</v>
      </c>
      <c r="B4" s="90"/>
      <c r="C4" s="119"/>
      <c r="D4" s="31"/>
      <c r="E4" s="150"/>
      <c r="F4" s="31"/>
      <c r="G4" s="150"/>
      <c r="H4" s="150"/>
    </row>
    <row r="5" spans="1:8" ht="12.75">
      <c r="A5" s="91" t="s">
        <v>150</v>
      </c>
      <c r="B5" s="91" t="s">
        <v>27</v>
      </c>
      <c r="C5" s="120">
        <v>1</v>
      </c>
      <c r="D5" s="33">
        <v>0</v>
      </c>
      <c r="E5" s="126">
        <f>PRODUCT(C5*D5)</f>
        <v>0</v>
      </c>
      <c r="F5" s="34">
        <v>0</v>
      </c>
      <c r="G5" s="126">
        <f>PRODUCT(C5*F5)</f>
        <v>0</v>
      </c>
      <c r="H5" s="126">
        <f>(E5+G5)</f>
        <v>0</v>
      </c>
    </row>
    <row r="6" spans="1:8" ht="12.75">
      <c r="A6" s="91" t="s">
        <v>151</v>
      </c>
      <c r="B6" s="91" t="s">
        <v>152</v>
      </c>
      <c r="C6" s="120">
        <v>8</v>
      </c>
      <c r="D6" s="35" t="s">
        <v>84</v>
      </c>
      <c r="E6" s="151" t="s">
        <v>84</v>
      </c>
      <c r="F6" s="34">
        <v>0</v>
      </c>
      <c r="G6" s="126">
        <f>PRODUCT(C6*F6)</f>
        <v>0</v>
      </c>
      <c r="H6" s="126">
        <f>(G6)</f>
        <v>0</v>
      </c>
    </row>
    <row r="7" spans="1:8" ht="12.75">
      <c r="A7" s="91"/>
      <c r="B7" s="91"/>
      <c r="C7" s="121"/>
      <c r="D7" s="34"/>
      <c r="E7" s="126"/>
      <c r="F7" s="34"/>
      <c r="G7" s="126"/>
      <c r="H7" s="126"/>
    </row>
    <row r="8" spans="1:8" ht="12.75">
      <c r="A8" s="90" t="s">
        <v>73</v>
      </c>
      <c r="B8" s="90"/>
      <c r="C8" s="122"/>
      <c r="D8" s="31"/>
      <c r="E8" s="150"/>
      <c r="F8" s="31"/>
      <c r="G8" s="150"/>
      <c r="H8" s="150"/>
    </row>
    <row r="9" spans="1:8" ht="12.75">
      <c r="A9" s="91" t="s">
        <v>74</v>
      </c>
      <c r="B9" s="91" t="s">
        <v>44</v>
      </c>
      <c r="C9" s="123">
        <v>1</v>
      </c>
      <c r="D9" s="33">
        <v>0</v>
      </c>
      <c r="E9" s="126">
        <f>PRODUCT(C9*D9)</f>
        <v>0</v>
      </c>
      <c r="F9" s="34">
        <v>0</v>
      </c>
      <c r="G9" s="126">
        <f>PRODUCT(C9*F9)</f>
        <v>0</v>
      </c>
      <c r="H9" s="126">
        <f>(E9+G9)</f>
        <v>0</v>
      </c>
    </row>
    <row r="10" spans="1:10" s="37" customFormat="1" ht="12.75">
      <c r="A10" s="92"/>
      <c r="B10" s="92"/>
      <c r="C10" s="124"/>
      <c r="D10" s="36"/>
      <c r="E10" s="152"/>
      <c r="F10" s="36"/>
      <c r="G10" s="152"/>
      <c r="H10" s="152"/>
      <c r="I10" s="28"/>
      <c r="J10" s="86"/>
    </row>
    <row r="11" spans="1:9" s="37" customFormat="1" ht="12.75">
      <c r="A11" s="93" t="s">
        <v>72</v>
      </c>
      <c r="B11" s="93" t="s">
        <v>71</v>
      </c>
      <c r="C11" s="125"/>
      <c r="D11" s="38"/>
      <c r="E11" s="153"/>
      <c r="F11" s="38"/>
      <c r="G11" s="153"/>
      <c r="H11" s="153"/>
      <c r="I11" s="28"/>
    </row>
    <row r="12" spans="1:9" s="37" customFormat="1" ht="12.75">
      <c r="A12" s="92" t="s">
        <v>85</v>
      </c>
      <c r="B12" s="92" t="s">
        <v>44</v>
      </c>
      <c r="C12" s="124">
        <v>1</v>
      </c>
      <c r="D12" s="36">
        <v>0</v>
      </c>
      <c r="E12" s="126">
        <f>PRODUCT(C12*D12)</f>
        <v>0</v>
      </c>
      <c r="F12" s="36">
        <v>0</v>
      </c>
      <c r="G12" s="126">
        <f>PRODUCT(C12*F12)</f>
        <v>0</v>
      </c>
      <c r="H12" s="126">
        <f>(E12+G12)</f>
        <v>0</v>
      </c>
      <c r="I12" s="28"/>
    </row>
    <row r="13" spans="1:9" s="37" customFormat="1" ht="12.75">
      <c r="A13" s="92"/>
      <c r="B13" s="92"/>
      <c r="C13" s="124"/>
      <c r="D13" s="36"/>
      <c r="E13" s="152"/>
      <c r="F13" s="36"/>
      <c r="G13" s="152"/>
      <c r="H13" s="152"/>
      <c r="I13" s="28"/>
    </row>
    <row r="14" spans="1:9" s="37" customFormat="1" ht="12.75">
      <c r="A14" s="93" t="s">
        <v>75</v>
      </c>
      <c r="B14" s="93" t="s">
        <v>71</v>
      </c>
      <c r="C14" s="125"/>
      <c r="D14" s="38"/>
      <c r="E14" s="153"/>
      <c r="F14" s="38"/>
      <c r="G14" s="153"/>
      <c r="H14" s="153"/>
      <c r="I14" s="28"/>
    </row>
    <row r="15" spans="1:9" s="37" customFormat="1" ht="12.75">
      <c r="A15" s="92" t="s">
        <v>99</v>
      </c>
      <c r="B15" s="92" t="s">
        <v>44</v>
      </c>
      <c r="C15" s="124">
        <v>1</v>
      </c>
      <c r="D15" s="36">
        <v>0</v>
      </c>
      <c r="E15" s="126">
        <f>PRODUCT(C15*D15)</f>
        <v>0</v>
      </c>
      <c r="F15" s="36">
        <v>0</v>
      </c>
      <c r="G15" s="126">
        <f>PRODUCT(C15*F15)</f>
        <v>0</v>
      </c>
      <c r="H15" s="126">
        <f>(E15+G15)</f>
        <v>0</v>
      </c>
      <c r="I15" s="28"/>
    </row>
    <row r="16" spans="1:9" s="37" customFormat="1" ht="12.75">
      <c r="A16" s="92" t="s">
        <v>100</v>
      </c>
      <c r="B16" s="92" t="s">
        <v>44</v>
      </c>
      <c r="C16" s="124">
        <v>1</v>
      </c>
      <c r="D16" s="36">
        <v>0</v>
      </c>
      <c r="E16" s="126">
        <f>PRODUCT(C16*D16)</f>
        <v>0</v>
      </c>
      <c r="F16" s="36">
        <v>0</v>
      </c>
      <c r="G16" s="126">
        <f>PRODUCT(C16*F16)</f>
        <v>0</v>
      </c>
      <c r="H16" s="126">
        <f>(E16+G16)</f>
        <v>0</v>
      </c>
      <c r="I16" s="28"/>
    </row>
    <row r="17" spans="1:9" s="37" customFormat="1" ht="12.75">
      <c r="A17" s="92" t="s">
        <v>101</v>
      </c>
      <c r="B17" s="92" t="s">
        <v>44</v>
      </c>
      <c r="C17" s="124">
        <v>3</v>
      </c>
      <c r="D17" s="36">
        <v>0</v>
      </c>
      <c r="E17" s="126">
        <f>PRODUCT(C17*D17)</f>
        <v>0</v>
      </c>
      <c r="F17" s="36">
        <v>0</v>
      </c>
      <c r="G17" s="126">
        <f>PRODUCT(C17*F17)</f>
        <v>0</v>
      </c>
      <c r="H17" s="126">
        <f>(E17+G17)</f>
        <v>0</v>
      </c>
      <c r="I17" s="28"/>
    </row>
    <row r="18" spans="1:9" s="37" customFormat="1" ht="12.75">
      <c r="A18" s="92"/>
      <c r="B18" s="92"/>
      <c r="C18" s="124"/>
      <c r="D18" s="36"/>
      <c r="E18" s="152"/>
      <c r="F18" s="36"/>
      <c r="G18" s="152"/>
      <c r="H18" s="152"/>
      <c r="I18" s="28"/>
    </row>
    <row r="19" spans="1:9" s="37" customFormat="1" ht="12.75">
      <c r="A19" s="93" t="s">
        <v>76</v>
      </c>
      <c r="B19" s="93" t="s">
        <v>71</v>
      </c>
      <c r="C19" s="125"/>
      <c r="D19" s="38"/>
      <c r="E19" s="153"/>
      <c r="F19" s="38"/>
      <c r="G19" s="153"/>
      <c r="H19" s="153"/>
      <c r="I19" s="28"/>
    </row>
    <row r="20" spans="1:9" s="37" customFormat="1" ht="12.75">
      <c r="A20" s="92" t="s">
        <v>81</v>
      </c>
      <c r="B20" s="92" t="s">
        <v>44</v>
      </c>
      <c r="C20" s="124">
        <v>2</v>
      </c>
      <c r="D20" s="36">
        <v>0</v>
      </c>
      <c r="E20" s="126">
        <f>PRODUCT(C20*D20)</f>
        <v>0</v>
      </c>
      <c r="F20" s="36">
        <v>0</v>
      </c>
      <c r="G20" s="126">
        <f>PRODUCT(C20*F20)</f>
        <v>0</v>
      </c>
      <c r="H20" s="126">
        <f>(E20+G20)</f>
        <v>0</v>
      </c>
      <c r="I20" s="28"/>
    </row>
    <row r="21" spans="1:9" s="37" customFormat="1" ht="12.75">
      <c r="A21" s="92"/>
      <c r="B21" s="92"/>
      <c r="C21" s="124"/>
      <c r="D21" s="36"/>
      <c r="E21" s="126"/>
      <c r="F21" s="36"/>
      <c r="G21" s="126"/>
      <c r="H21" s="126"/>
      <c r="I21" s="28"/>
    </row>
    <row r="22" spans="1:8" ht="14.25">
      <c r="A22" s="89" t="s">
        <v>154</v>
      </c>
      <c r="B22" s="89"/>
      <c r="C22" s="118"/>
      <c r="D22" s="30"/>
      <c r="E22" s="118">
        <f>SUM(E4:E21)</f>
        <v>0</v>
      </c>
      <c r="F22" s="30"/>
      <c r="G22" s="118">
        <f>SUM(G4:G21)</f>
        <v>0</v>
      </c>
      <c r="H22" s="118">
        <f>SUM(E22+G22)</f>
        <v>0</v>
      </c>
    </row>
    <row r="23" spans="1:8" ht="12.75">
      <c r="A23" s="91"/>
      <c r="B23" s="91"/>
      <c r="C23" s="126"/>
      <c r="D23" s="34"/>
      <c r="E23" s="126"/>
      <c r="F23" s="34"/>
      <c r="G23" s="126"/>
      <c r="H23" s="126"/>
    </row>
    <row r="24" spans="1:8" ht="14.25">
      <c r="A24" s="94" t="s">
        <v>45</v>
      </c>
      <c r="B24" s="94"/>
      <c r="C24" s="127"/>
      <c r="D24" s="39"/>
      <c r="E24" s="128"/>
      <c r="F24" s="39"/>
      <c r="G24" s="128"/>
      <c r="H24" s="128"/>
    </row>
    <row r="25" spans="1:8" ht="12.75">
      <c r="A25" s="91" t="s">
        <v>98</v>
      </c>
      <c r="B25" s="91" t="s">
        <v>44</v>
      </c>
      <c r="C25" s="121">
        <v>1</v>
      </c>
      <c r="D25" s="34">
        <f>E22</f>
        <v>0</v>
      </c>
      <c r="E25" s="126">
        <f>PRODUCT(C25*D25)</f>
        <v>0</v>
      </c>
      <c r="F25" s="34">
        <f>G22</f>
        <v>0</v>
      </c>
      <c r="G25" s="126">
        <f>PRODUCT(C25*F25)</f>
        <v>0</v>
      </c>
      <c r="H25" s="126">
        <f>(E25+G25)</f>
        <v>0</v>
      </c>
    </row>
    <row r="26" spans="1:8" ht="12.75">
      <c r="A26" s="91"/>
      <c r="B26" s="91"/>
      <c r="C26" s="121"/>
      <c r="D26" s="34"/>
      <c r="E26" s="126"/>
      <c r="F26" s="34"/>
      <c r="G26" s="126"/>
      <c r="H26" s="126"/>
    </row>
    <row r="27" spans="1:8" ht="15">
      <c r="A27" s="95" t="s">
        <v>46</v>
      </c>
      <c r="B27" s="94"/>
      <c r="C27" s="128"/>
      <c r="D27" s="39"/>
      <c r="E27" s="128">
        <f>SUM(E25:E26)</f>
        <v>0</v>
      </c>
      <c r="F27" s="39"/>
      <c r="G27" s="128">
        <f>SUM(G25:G26)</f>
        <v>0</v>
      </c>
      <c r="H27" s="128">
        <f>E27+G27</f>
        <v>0</v>
      </c>
    </row>
    <row r="28" spans="1:13" s="41" customFormat="1" ht="14.25">
      <c r="A28" s="96"/>
      <c r="B28" s="96"/>
      <c r="C28" s="129"/>
      <c r="D28" s="40"/>
      <c r="E28" s="129"/>
      <c r="F28" s="40"/>
      <c r="G28" s="129"/>
      <c r="H28" s="129"/>
      <c r="M28" s="167"/>
    </row>
    <row r="29" spans="1:8" ht="15">
      <c r="A29" s="88" t="s">
        <v>15</v>
      </c>
      <c r="B29" s="113"/>
      <c r="C29" s="117"/>
      <c r="D29" s="29"/>
      <c r="E29" s="117"/>
      <c r="F29" s="29"/>
      <c r="G29" s="117"/>
      <c r="H29" s="117"/>
    </row>
    <row r="30" spans="1:8" ht="12.75">
      <c r="A30" s="97" t="s">
        <v>38</v>
      </c>
      <c r="B30" s="97"/>
      <c r="C30" s="130"/>
      <c r="D30" s="42"/>
      <c r="E30" s="130"/>
      <c r="F30" s="42"/>
      <c r="G30" s="130"/>
      <c r="H30" s="130"/>
    </row>
    <row r="31" spans="1:8" ht="12.75">
      <c r="A31" s="98"/>
      <c r="B31" s="98"/>
      <c r="C31" s="131"/>
      <c r="D31" s="43"/>
      <c r="E31" s="131"/>
      <c r="F31" s="43"/>
      <c r="G31" s="131"/>
      <c r="H31" s="131"/>
    </row>
    <row r="32" spans="1:8" s="37" customFormat="1" ht="12.75">
      <c r="A32" s="99" t="s">
        <v>102</v>
      </c>
      <c r="B32" s="99"/>
      <c r="C32" s="132"/>
      <c r="D32" s="44"/>
      <c r="E32" s="139"/>
      <c r="F32" s="44"/>
      <c r="G32" s="139"/>
      <c r="H32" s="139"/>
    </row>
    <row r="33" spans="1:8" s="37" customFormat="1" ht="12.75">
      <c r="A33" s="100" t="s">
        <v>103</v>
      </c>
      <c r="B33" s="100" t="s">
        <v>44</v>
      </c>
      <c r="C33" s="133">
        <v>3</v>
      </c>
      <c r="D33" s="45">
        <v>0</v>
      </c>
      <c r="E33" s="154">
        <f>D33*C33</f>
        <v>0</v>
      </c>
      <c r="F33" s="45">
        <v>0</v>
      </c>
      <c r="G33" s="154">
        <f>F33*C33</f>
        <v>0</v>
      </c>
      <c r="H33" s="155">
        <f>E33+G33</f>
        <v>0</v>
      </c>
    </row>
    <row r="34" spans="1:8" ht="12.75">
      <c r="A34" s="98"/>
      <c r="B34" s="98"/>
      <c r="C34" s="131"/>
      <c r="D34" s="43"/>
      <c r="E34" s="131"/>
      <c r="F34" s="43"/>
      <c r="G34" s="131"/>
      <c r="H34" s="131"/>
    </row>
    <row r="35" spans="1:8" ht="12.75">
      <c r="A35" s="90" t="s">
        <v>47</v>
      </c>
      <c r="B35" s="90"/>
      <c r="C35" s="119"/>
      <c r="D35" s="31"/>
      <c r="E35" s="119"/>
      <c r="F35" s="31"/>
      <c r="G35" s="119"/>
      <c r="H35" s="119"/>
    </row>
    <row r="36" spans="1:8" ht="12.75">
      <c r="A36" s="101" t="s">
        <v>77</v>
      </c>
      <c r="B36" s="101" t="s">
        <v>44</v>
      </c>
      <c r="C36" s="121">
        <v>4</v>
      </c>
      <c r="D36" s="46">
        <v>0</v>
      </c>
      <c r="E36" s="155">
        <f>D36*C36</f>
        <v>0</v>
      </c>
      <c r="F36" s="46">
        <v>0</v>
      </c>
      <c r="G36" s="155">
        <f>F36*C36</f>
        <v>0</v>
      </c>
      <c r="H36" s="126">
        <f>E36+G36</f>
        <v>0</v>
      </c>
    </row>
    <row r="37" spans="1:8" ht="12.75">
      <c r="A37" s="101"/>
      <c r="B37" s="101"/>
      <c r="C37" s="121"/>
      <c r="D37" s="46"/>
      <c r="E37" s="155"/>
      <c r="F37" s="46"/>
      <c r="G37" s="155"/>
      <c r="H37" s="126"/>
    </row>
    <row r="38" spans="1:8" ht="12.75">
      <c r="A38" s="90" t="s">
        <v>48</v>
      </c>
      <c r="B38" s="90"/>
      <c r="C38" s="122"/>
      <c r="D38" s="31"/>
      <c r="E38" s="119"/>
      <c r="F38" s="31"/>
      <c r="G38" s="119"/>
      <c r="H38" s="119"/>
    </row>
    <row r="39" spans="1:8" s="47" customFormat="1" ht="12.75" customHeight="1">
      <c r="A39" s="101" t="s">
        <v>129</v>
      </c>
      <c r="B39" s="101" t="s">
        <v>49</v>
      </c>
      <c r="C39" s="134">
        <v>36</v>
      </c>
      <c r="D39" s="46">
        <v>0</v>
      </c>
      <c r="E39" s="155">
        <f aca="true" t="shared" si="0" ref="E39:E45">D39*C39</f>
        <v>0</v>
      </c>
      <c r="F39" s="46">
        <v>0</v>
      </c>
      <c r="G39" s="155">
        <f aca="true" t="shared" si="1" ref="G39:G45">F39*C39</f>
        <v>0</v>
      </c>
      <c r="H39" s="126">
        <f>(E39+G39)</f>
        <v>0</v>
      </c>
    </row>
    <row r="40" spans="1:8" s="47" customFormat="1" ht="12.75" customHeight="1">
      <c r="A40" s="101" t="s">
        <v>130</v>
      </c>
      <c r="B40" s="101" t="s">
        <v>49</v>
      </c>
      <c r="C40" s="134">
        <v>5</v>
      </c>
      <c r="D40" s="46">
        <v>0</v>
      </c>
      <c r="E40" s="155">
        <f t="shared" si="0"/>
        <v>0</v>
      </c>
      <c r="F40" s="46">
        <v>0</v>
      </c>
      <c r="G40" s="155">
        <f t="shared" si="1"/>
        <v>0</v>
      </c>
      <c r="H40" s="126">
        <f>(E40+G40)</f>
        <v>0</v>
      </c>
    </row>
    <row r="41" spans="1:8" s="47" customFormat="1" ht="12.75" customHeight="1">
      <c r="A41" s="101" t="s">
        <v>131</v>
      </c>
      <c r="B41" s="101" t="s">
        <v>44</v>
      </c>
      <c r="C41" s="134">
        <v>50</v>
      </c>
      <c r="D41" s="46">
        <v>0</v>
      </c>
      <c r="E41" s="155">
        <f t="shared" si="0"/>
        <v>0</v>
      </c>
      <c r="F41" s="46">
        <v>0</v>
      </c>
      <c r="G41" s="155">
        <f t="shared" si="1"/>
        <v>0</v>
      </c>
      <c r="H41" s="126">
        <f>(E41+G41)</f>
        <v>0</v>
      </c>
    </row>
    <row r="42" spans="1:8" s="47" customFormat="1" ht="12.75" customHeight="1">
      <c r="A42" s="101"/>
      <c r="B42" s="101"/>
      <c r="C42" s="135"/>
      <c r="D42" s="46"/>
      <c r="E42" s="155"/>
      <c r="F42" s="46"/>
      <c r="G42" s="155"/>
      <c r="H42" s="126"/>
    </row>
    <row r="43" spans="1:8" s="47" customFormat="1" ht="12.75" customHeight="1">
      <c r="A43" s="101" t="s">
        <v>132</v>
      </c>
      <c r="B43" s="101" t="s">
        <v>49</v>
      </c>
      <c r="C43" s="134">
        <v>25</v>
      </c>
      <c r="D43" s="46">
        <v>0</v>
      </c>
      <c r="E43" s="155">
        <f t="shared" si="0"/>
        <v>0</v>
      </c>
      <c r="F43" s="46">
        <v>0</v>
      </c>
      <c r="G43" s="155">
        <f t="shared" si="1"/>
        <v>0</v>
      </c>
      <c r="H43" s="126">
        <f>(E43+G43)</f>
        <v>0</v>
      </c>
    </row>
    <row r="44" spans="1:8" s="47" customFormat="1" ht="12.75" customHeight="1">
      <c r="A44" s="101" t="s">
        <v>133</v>
      </c>
      <c r="B44" s="101" t="s">
        <v>49</v>
      </c>
      <c r="C44" s="134">
        <v>5</v>
      </c>
      <c r="D44" s="46">
        <v>0</v>
      </c>
      <c r="E44" s="155">
        <f t="shared" si="0"/>
        <v>0</v>
      </c>
      <c r="F44" s="46">
        <v>0</v>
      </c>
      <c r="G44" s="155">
        <f t="shared" si="1"/>
        <v>0</v>
      </c>
      <c r="H44" s="126">
        <f>(E44+G44)</f>
        <v>0</v>
      </c>
    </row>
    <row r="45" spans="1:8" s="47" customFormat="1" ht="12.75" customHeight="1">
      <c r="A45" s="101" t="s">
        <v>134</v>
      </c>
      <c r="B45" s="101" t="s">
        <v>44</v>
      </c>
      <c r="C45" s="134">
        <v>40</v>
      </c>
      <c r="D45" s="46">
        <v>0</v>
      </c>
      <c r="E45" s="155">
        <f t="shared" si="0"/>
        <v>0</v>
      </c>
      <c r="F45" s="46">
        <v>0</v>
      </c>
      <c r="G45" s="155">
        <f t="shared" si="1"/>
        <v>0</v>
      </c>
      <c r="H45" s="126">
        <f>(E45+G45)</f>
        <v>0</v>
      </c>
    </row>
    <row r="46" spans="1:8" s="49" customFormat="1" ht="12.75">
      <c r="A46" s="100"/>
      <c r="B46" s="100"/>
      <c r="C46" s="136"/>
      <c r="D46" s="48"/>
      <c r="E46" s="156"/>
      <c r="F46" s="48"/>
      <c r="G46" s="156"/>
      <c r="H46" s="126"/>
    </row>
    <row r="47" spans="1:8" s="47" customFormat="1" ht="12.75" customHeight="1">
      <c r="A47" s="101" t="s">
        <v>96</v>
      </c>
      <c r="B47" s="101" t="s">
        <v>49</v>
      </c>
      <c r="C47" s="121">
        <v>3</v>
      </c>
      <c r="D47" s="46">
        <v>0</v>
      </c>
      <c r="E47" s="155">
        <f>D47*C47</f>
        <v>0</v>
      </c>
      <c r="F47" s="46">
        <v>0</v>
      </c>
      <c r="G47" s="155">
        <f>F47*C47</f>
        <v>0</v>
      </c>
      <c r="H47" s="126">
        <f>(E47+G47)</f>
        <v>0</v>
      </c>
    </row>
    <row r="48" spans="1:8" s="47" customFormat="1" ht="12.75" customHeight="1">
      <c r="A48" s="101"/>
      <c r="B48" s="101"/>
      <c r="C48" s="121"/>
      <c r="D48" s="46"/>
      <c r="E48" s="155"/>
      <c r="F48" s="46"/>
      <c r="G48" s="155"/>
      <c r="H48" s="126"/>
    </row>
    <row r="49" spans="1:8" ht="12.75">
      <c r="A49" s="101" t="s">
        <v>136</v>
      </c>
      <c r="B49" s="101" t="s">
        <v>49</v>
      </c>
      <c r="C49" s="134">
        <v>8</v>
      </c>
      <c r="D49" s="46">
        <v>0</v>
      </c>
      <c r="E49" s="155">
        <f>D49*C49</f>
        <v>0</v>
      </c>
      <c r="F49" s="46">
        <v>0</v>
      </c>
      <c r="G49" s="155">
        <f>F49*C49</f>
        <v>0</v>
      </c>
      <c r="H49" s="126">
        <f>(E49+G49)</f>
        <v>0</v>
      </c>
    </row>
    <row r="50" spans="1:8" ht="12.75">
      <c r="A50" s="101" t="s">
        <v>137</v>
      </c>
      <c r="B50" s="101" t="s">
        <v>49</v>
      </c>
      <c r="C50" s="134">
        <v>8</v>
      </c>
      <c r="D50" s="46">
        <v>0</v>
      </c>
      <c r="E50" s="155">
        <f>D50*C50</f>
        <v>0</v>
      </c>
      <c r="F50" s="46">
        <v>0</v>
      </c>
      <c r="G50" s="155">
        <f>F50*C50</f>
        <v>0</v>
      </c>
      <c r="H50" s="126">
        <f>(E50+G50)</f>
        <v>0</v>
      </c>
    </row>
    <row r="51" spans="1:8" ht="12.75">
      <c r="A51" s="101" t="s">
        <v>138</v>
      </c>
      <c r="B51" s="101" t="s">
        <v>49</v>
      </c>
      <c r="C51" s="134">
        <v>18</v>
      </c>
      <c r="D51" s="46">
        <v>0</v>
      </c>
      <c r="E51" s="155">
        <f>D51*C51</f>
        <v>0</v>
      </c>
      <c r="F51" s="46">
        <v>0</v>
      </c>
      <c r="G51" s="155">
        <f>F51*C51</f>
        <v>0</v>
      </c>
      <c r="H51" s="126">
        <f>(E51+G51)</f>
        <v>0</v>
      </c>
    </row>
    <row r="52" spans="1:8" ht="12.75">
      <c r="A52" s="101" t="s">
        <v>139</v>
      </c>
      <c r="B52" s="101" t="s">
        <v>44</v>
      </c>
      <c r="C52" s="134">
        <v>10</v>
      </c>
      <c r="D52" s="46">
        <v>0</v>
      </c>
      <c r="E52" s="155">
        <f aca="true" t="shared" si="2" ref="E52:E57">D52*C52</f>
        <v>0</v>
      </c>
      <c r="F52" s="46">
        <v>0</v>
      </c>
      <c r="G52" s="155">
        <f aca="true" t="shared" si="3" ref="G52:G57">F52*C52</f>
        <v>0</v>
      </c>
      <c r="H52" s="126">
        <f aca="true" t="shared" si="4" ref="H52:H57">(E52+G52)</f>
        <v>0</v>
      </c>
    </row>
    <row r="53" spans="1:8" ht="12.75">
      <c r="A53" s="101" t="s">
        <v>140</v>
      </c>
      <c r="B53" s="101" t="s">
        <v>44</v>
      </c>
      <c r="C53" s="134">
        <v>20</v>
      </c>
      <c r="D53" s="46">
        <v>0</v>
      </c>
      <c r="E53" s="155">
        <f t="shared" si="2"/>
        <v>0</v>
      </c>
      <c r="F53" s="46">
        <v>0</v>
      </c>
      <c r="G53" s="155">
        <f t="shared" si="3"/>
        <v>0</v>
      </c>
      <c r="H53" s="126">
        <f t="shared" si="4"/>
        <v>0</v>
      </c>
    </row>
    <row r="54" spans="1:8" ht="12.75">
      <c r="A54" s="101" t="s">
        <v>141</v>
      </c>
      <c r="B54" s="101" t="s">
        <v>44</v>
      </c>
      <c r="C54" s="134">
        <v>30</v>
      </c>
      <c r="D54" s="46">
        <v>0</v>
      </c>
      <c r="E54" s="155">
        <f t="shared" si="2"/>
        <v>0</v>
      </c>
      <c r="F54" s="46">
        <v>0</v>
      </c>
      <c r="G54" s="155">
        <f t="shared" si="3"/>
        <v>0</v>
      </c>
      <c r="H54" s="126">
        <f t="shared" si="4"/>
        <v>0</v>
      </c>
    </row>
    <row r="55" spans="1:8" s="37" customFormat="1" ht="12.75">
      <c r="A55" s="100" t="s">
        <v>142</v>
      </c>
      <c r="B55" s="100" t="s">
        <v>44</v>
      </c>
      <c r="C55" s="133">
        <v>15</v>
      </c>
      <c r="D55" s="45">
        <v>0</v>
      </c>
      <c r="E55" s="154">
        <f t="shared" si="2"/>
        <v>0</v>
      </c>
      <c r="F55" s="45">
        <v>0</v>
      </c>
      <c r="G55" s="154">
        <f t="shared" si="3"/>
        <v>0</v>
      </c>
      <c r="H55" s="152">
        <f t="shared" si="4"/>
        <v>0</v>
      </c>
    </row>
    <row r="56" spans="1:8" s="37" customFormat="1" ht="12.75">
      <c r="A56" s="100" t="s">
        <v>135</v>
      </c>
      <c r="B56" s="100" t="s">
        <v>44</v>
      </c>
      <c r="C56" s="133">
        <v>10</v>
      </c>
      <c r="D56" s="45">
        <v>0</v>
      </c>
      <c r="E56" s="154">
        <f t="shared" si="2"/>
        <v>0</v>
      </c>
      <c r="F56" s="45">
        <v>0</v>
      </c>
      <c r="G56" s="154">
        <f t="shared" si="3"/>
        <v>0</v>
      </c>
      <c r="H56" s="152">
        <f t="shared" si="4"/>
        <v>0</v>
      </c>
    </row>
    <row r="57" spans="1:8" s="37" customFormat="1" ht="12.75">
      <c r="A57" s="100" t="s">
        <v>143</v>
      </c>
      <c r="B57" s="100" t="s">
        <v>44</v>
      </c>
      <c r="C57" s="133">
        <v>3</v>
      </c>
      <c r="D57" s="45">
        <v>0</v>
      </c>
      <c r="E57" s="154">
        <f t="shared" si="2"/>
        <v>0</v>
      </c>
      <c r="F57" s="45">
        <v>0</v>
      </c>
      <c r="G57" s="154">
        <f t="shared" si="3"/>
        <v>0</v>
      </c>
      <c r="H57" s="152">
        <f t="shared" si="4"/>
        <v>0</v>
      </c>
    </row>
    <row r="58" spans="1:8" s="47" customFormat="1" ht="12.75" customHeight="1">
      <c r="A58" s="101"/>
      <c r="B58" s="101"/>
      <c r="C58" s="121"/>
      <c r="D58" s="46"/>
      <c r="E58" s="155"/>
      <c r="F58" s="46"/>
      <c r="G58" s="155"/>
      <c r="H58" s="126"/>
    </row>
    <row r="59" spans="1:8" ht="12.75">
      <c r="A59" s="101" t="s">
        <v>108</v>
      </c>
      <c r="B59" s="101" t="s">
        <v>27</v>
      </c>
      <c r="C59" s="121">
        <v>1</v>
      </c>
      <c r="D59" s="46">
        <v>0</v>
      </c>
      <c r="E59" s="155">
        <f>D59*C59</f>
        <v>0</v>
      </c>
      <c r="F59" s="46">
        <v>0</v>
      </c>
      <c r="G59" s="155">
        <f>F59*C59</f>
        <v>0</v>
      </c>
      <c r="H59" s="126">
        <f>(E59+G59)</f>
        <v>0</v>
      </c>
    </row>
    <row r="60" spans="1:8" ht="12.75">
      <c r="A60" s="101"/>
      <c r="B60" s="101"/>
      <c r="C60" s="121"/>
      <c r="D60" s="46"/>
      <c r="E60" s="155"/>
      <c r="F60" s="46"/>
      <c r="G60" s="155"/>
      <c r="H60" s="126"/>
    </row>
    <row r="61" spans="1:8" ht="12" customHeight="1">
      <c r="A61" s="102" t="s">
        <v>58</v>
      </c>
      <c r="B61" s="102"/>
      <c r="C61" s="122"/>
      <c r="D61" s="51"/>
      <c r="E61" s="141"/>
      <c r="F61" s="51"/>
      <c r="G61" s="141"/>
      <c r="H61" s="141"/>
    </row>
    <row r="62" spans="1:8" ht="12.75">
      <c r="A62" s="101" t="s">
        <v>50</v>
      </c>
      <c r="B62" s="114" t="s">
        <v>44</v>
      </c>
      <c r="C62" s="123">
        <v>200</v>
      </c>
      <c r="D62" s="52">
        <v>0</v>
      </c>
      <c r="E62" s="157">
        <f>D62*C62</f>
        <v>0</v>
      </c>
      <c r="F62" s="52">
        <v>0</v>
      </c>
      <c r="G62" s="157">
        <f>F62*C62</f>
        <v>0</v>
      </c>
      <c r="H62" s="126">
        <f>E62+G62</f>
        <v>0</v>
      </c>
    </row>
    <row r="63" spans="1:8" ht="12.75">
      <c r="A63" s="101" t="s">
        <v>59</v>
      </c>
      <c r="B63" s="114" t="s">
        <v>44</v>
      </c>
      <c r="C63" s="123">
        <v>70</v>
      </c>
      <c r="D63" s="52">
        <v>0</v>
      </c>
      <c r="E63" s="157">
        <f>D63*C63</f>
        <v>0</v>
      </c>
      <c r="F63" s="52">
        <v>0</v>
      </c>
      <c r="G63" s="157">
        <f>F63*C63</f>
        <v>0</v>
      </c>
      <c r="H63" s="126">
        <f>E63+G63</f>
        <v>0</v>
      </c>
    </row>
    <row r="64" spans="1:8" ht="12.75">
      <c r="A64" s="101" t="s">
        <v>60</v>
      </c>
      <c r="B64" s="114" t="s">
        <v>44</v>
      </c>
      <c r="C64" s="123">
        <v>10</v>
      </c>
      <c r="D64" s="52">
        <v>0</v>
      </c>
      <c r="E64" s="157">
        <f>D64*C64</f>
        <v>0</v>
      </c>
      <c r="F64" s="52">
        <v>0</v>
      </c>
      <c r="G64" s="157">
        <f>F64*C64</f>
        <v>0</v>
      </c>
      <c r="H64" s="126">
        <f>E64+G64</f>
        <v>0</v>
      </c>
    </row>
    <row r="65" spans="1:8" ht="12.75">
      <c r="A65" s="101"/>
      <c r="B65" s="101"/>
      <c r="C65" s="121"/>
      <c r="D65" s="46"/>
      <c r="E65" s="155"/>
      <c r="F65" s="46"/>
      <c r="G65" s="155"/>
      <c r="H65" s="104"/>
    </row>
    <row r="66" spans="1:8" ht="12.75">
      <c r="A66" s="102" t="s">
        <v>51</v>
      </c>
      <c r="B66" s="102"/>
      <c r="C66" s="137"/>
      <c r="D66" s="50"/>
      <c r="E66" s="102"/>
      <c r="F66" s="50"/>
      <c r="G66" s="102"/>
      <c r="H66" s="141"/>
    </row>
    <row r="67" spans="1:8" s="49" customFormat="1" ht="12.75">
      <c r="A67" s="103" t="s">
        <v>61</v>
      </c>
      <c r="B67" s="103" t="s">
        <v>49</v>
      </c>
      <c r="C67" s="138">
        <v>25</v>
      </c>
      <c r="D67" s="53">
        <v>0</v>
      </c>
      <c r="E67" s="158">
        <f>D67*C67</f>
        <v>0</v>
      </c>
      <c r="F67" s="53">
        <v>0</v>
      </c>
      <c r="G67" s="158">
        <f>F67*C67</f>
        <v>0</v>
      </c>
      <c r="H67" s="164">
        <f>E67+G67</f>
        <v>0</v>
      </c>
    </row>
    <row r="68" spans="1:8" s="49" customFormat="1" ht="12.75">
      <c r="A68" s="103" t="s">
        <v>62</v>
      </c>
      <c r="B68" s="103" t="s">
        <v>49</v>
      </c>
      <c r="C68" s="138">
        <v>120</v>
      </c>
      <c r="D68" s="53">
        <v>0</v>
      </c>
      <c r="E68" s="158">
        <f>D68*C68</f>
        <v>0</v>
      </c>
      <c r="F68" s="53">
        <v>0</v>
      </c>
      <c r="G68" s="158">
        <f>F68*C68</f>
        <v>0</v>
      </c>
      <c r="H68" s="164">
        <f>E68+G68</f>
        <v>0</v>
      </c>
    </row>
    <row r="69" spans="1:8" s="49" customFormat="1" ht="12.75">
      <c r="A69" s="103" t="s">
        <v>63</v>
      </c>
      <c r="B69" s="103" t="s">
        <v>49</v>
      </c>
      <c r="C69" s="138">
        <v>70</v>
      </c>
      <c r="D69" s="53">
        <v>0</v>
      </c>
      <c r="E69" s="158">
        <f>D69*C69</f>
        <v>0</v>
      </c>
      <c r="F69" s="53">
        <v>0</v>
      </c>
      <c r="G69" s="158">
        <f>F69*C69</f>
        <v>0</v>
      </c>
      <c r="H69" s="164">
        <f>E69+G69</f>
        <v>0</v>
      </c>
    </row>
    <row r="70" spans="1:8" s="49" customFormat="1" ht="12.75">
      <c r="A70" s="103" t="s">
        <v>78</v>
      </c>
      <c r="B70" s="103" t="s">
        <v>49</v>
      </c>
      <c r="C70" s="138">
        <v>30</v>
      </c>
      <c r="D70" s="53">
        <v>0</v>
      </c>
      <c r="E70" s="158">
        <f>D70*C70</f>
        <v>0</v>
      </c>
      <c r="F70" s="53">
        <v>0</v>
      </c>
      <c r="G70" s="158">
        <f>F70*C70</f>
        <v>0</v>
      </c>
      <c r="H70" s="164">
        <f>E70+G70</f>
        <v>0</v>
      </c>
    </row>
    <row r="71" spans="1:8" ht="12.75">
      <c r="A71" s="101"/>
      <c r="B71" s="101"/>
      <c r="C71" s="121"/>
      <c r="D71" s="32"/>
      <c r="E71" s="120"/>
      <c r="F71" s="32"/>
      <c r="G71" s="120"/>
      <c r="H71" s="126"/>
    </row>
    <row r="72" spans="1:8" s="49" customFormat="1" ht="12.75">
      <c r="A72" s="99" t="s">
        <v>66</v>
      </c>
      <c r="B72" s="99"/>
      <c r="C72" s="139"/>
      <c r="D72" s="54"/>
      <c r="E72" s="159"/>
      <c r="F72" s="54"/>
      <c r="G72" s="159"/>
      <c r="H72" s="139"/>
    </row>
    <row r="73" spans="1:8" s="49" customFormat="1" ht="12.75">
      <c r="A73" s="100" t="s">
        <v>67</v>
      </c>
      <c r="B73" s="100" t="s">
        <v>49</v>
      </c>
      <c r="C73" s="136">
        <v>15</v>
      </c>
      <c r="D73" s="45">
        <v>0</v>
      </c>
      <c r="E73" s="154">
        <f>D73*C73</f>
        <v>0</v>
      </c>
      <c r="F73" s="45">
        <v>0</v>
      </c>
      <c r="G73" s="154">
        <f>F73*C73</f>
        <v>0</v>
      </c>
      <c r="H73" s="126">
        <f>E73+G73</f>
        <v>0</v>
      </c>
    </row>
    <row r="74" spans="1:8" s="49" customFormat="1" ht="12.75">
      <c r="A74" s="100" t="s">
        <v>82</v>
      </c>
      <c r="B74" s="100" t="s">
        <v>49</v>
      </c>
      <c r="C74" s="140">
        <v>5</v>
      </c>
      <c r="D74" s="45">
        <v>0</v>
      </c>
      <c r="E74" s="154">
        <f>D74*C74</f>
        <v>0</v>
      </c>
      <c r="F74" s="45">
        <v>0</v>
      </c>
      <c r="G74" s="154">
        <f>F74*C74</f>
        <v>0</v>
      </c>
      <c r="H74" s="126">
        <f>E74+G74</f>
        <v>0</v>
      </c>
    </row>
    <row r="75" spans="1:8" s="49" customFormat="1" ht="12.75">
      <c r="A75" s="100"/>
      <c r="B75" s="100"/>
      <c r="C75" s="136"/>
      <c r="D75" s="45"/>
      <c r="E75" s="154"/>
      <c r="F75" s="45"/>
      <c r="G75" s="154"/>
      <c r="H75" s="136"/>
    </row>
    <row r="76" spans="1:8" s="49" customFormat="1" ht="12.75">
      <c r="A76" s="99" t="s">
        <v>68</v>
      </c>
      <c r="B76" s="99"/>
      <c r="C76" s="139"/>
      <c r="D76" s="54"/>
      <c r="E76" s="159"/>
      <c r="F76" s="54"/>
      <c r="G76" s="159"/>
      <c r="H76" s="139"/>
    </row>
    <row r="77" spans="1:8" s="49" customFormat="1" ht="12.75">
      <c r="A77" s="100" t="s">
        <v>69</v>
      </c>
      <c r="B77" s="100" t="s">
        <v>44</v>
      </c>
      <c r="C77" s="136">
        <v>4</v>
      </c>
      <c r="D77" s="35" t="s">
        <v>84</v>
      </c>
      <c r="E77" s="151" t="s">
        <v>84</v>
      </c>
      <c r="F77" s="45">
        <v>0</v>
      </c>
      <c r="G77" s="154">
        <f>F77*C77</f>
        <v>0</v>
      </c>
      <c r="H77" s="126">
        <f>G77</f>
        <v>0</v>
      </c>
    </row>
    <row r="78" spans="1:8" ht="12.75">
      <c r="A78" s="101"/>
      <c r="B78" s="101"/>
      <c r="C78" s="120"/>
      <c r="D78" s="32"/>
      <c r="E78" s="120"/>
      <c r="F78" s="32"/>
      <c r="G78" s="120"/>
      <c r="H78" s="126"/>
    </row>
    <row r="79" spans="1:8" ht="12.75">
      <c r="A79" s="102" t="s">
        <v>52</v>
      </c>
      <c r="B79" s="102"/>
      <c r="C79" s="141"/>
      <c r="D79" s="51"/>
      <c r="E79" s="141"/>
      <c r="F79" s="51"/>
      <c r="G79" s="141"/>
      <c r="H79" s="141"/>
    </row>
    <row r="80" spans="1:8" ht="12.75">
      <c r="A80" s="101" t="s">
        <v>53</v>
      </c>
      <c r="B80" s="101" t="s">
        <v>44</v>
      </c>
      <c r="C80" s="121">
        <v>5</v>
      </c>
      <c r="D80" s="35" t="s">
        <v>84</v>
      </c>
      <c r="E80" s="151" t="s">
        <v>84</v>
      </c>
      <c r="F80" s="46">
        <v>0</v>
      </c>
      <c r="G80" s="155">
        <f>F80*C80</f>
        <v>0</v>
      </c>
      <c r="H80" s="155">
        <f>G80</f>
        <v>0</v>
      </c>
    </row>
    <row r="81" spans="1:8" ht="12.75">
      <c r="A81" s="101" t="s">
        <v>80</v>
      </c>
      <c r="B81" s="101" t="s">
        <v>44</v>
      </c>
      <c r="C81" s="121">
        <v>2</v>
      </c>
      <c r="D81" s="35" t="s">
        <v>84</v>
      </c>
      <c r="E81" s="151" t="s">
        <v>84</v>
      </c>
      <c r="F81" s="46">
        <v>0</v>
      </c>
      <c r="G81" s="155">
        <f>F81*C81</f>
        <v>0</v>
      </c>
      <c r="H81" s="155">
        <f>G81</f>
        <v>0</v>
      </c>
    </row>
    <row r="82" spans="1:8" ht="12.75">
      <c r="A82" s="101"/>
      <c r="B82" s="101"/>
      <c r="C82" s="121"/>
      <c r="D82" s="46"/>
      <c r="E82" s="155"/>
      <c r="F82" s="46"/>
      <c r="G82" s="155"/>
      <c r="H82" s="155"/>
    </row>
    <row r="83" spans="1:8" ht="12.75">
      <c r="A83" s="102" t="s">
        <v>54</v>
      </c>
      <c r="B83" s="102"/>
      <c r="C83" s="122"/>
      <c r="D83" s="55"/>
      <c r="E83" s="160"/>
      <c r="F83" s="55"/>
      <c r="G83" s="160"/>
      <c r="H83" s="160"/>
    </row>
    <row r="84" spans="1:8" ht="12.75">
      <c r="A84" s="101" t="s">
        <v>55</v>
      </c>
      <c r="B84" s="101" t="s">
        <v>44</v>
      </c>
      <c r="C84" s="121">
        <v>25</v>
      </c>
      <c r="D84" s="35" t="s">
        <v>84</v>
      </c>
      <c r="E84" s="151" t="s">
        <v>84</v>
      </c>
      <c r="F84" s="46">
        <v>0</v>
      </c>
      <c r="G84" s="155">
        <f>F84*C84</f>
        <v>0</v>
      </c>
      <c r="H84" s="155">
        <f>G84</f>
        <v>0</v>
      </c>
    </row>
    <row r="85" spans="1:8" ht="12.75">
      <c r="A85" s="104"/>
      <c r="B85" s="104"/>
      <c r="C85" s="142"/>
      <c r="D85" s="56"/>
      <c r="E85" s="142"/>
      <c r="F85" s="56"/>
      <c r="G85" s="142"/>
      <c r="H85" s="142"/>
    </row>
    <row r="86" spans="1:8" s="57" customFormat="1" ht="12.75" customHeight="1">
      <c r="A86" s="99" t="s">
        <v>113</v>
      </c>
      <c r="B86" s="99"/>
      <c r="C86" s="139"/>
      <c r="D86" s="54"/>
      <c r="E86" s="159"/>
      <c r="F86" s="54"/>
      <c r="G86" s="159"/>
      <c r="H86" s="139"/>
    </row>
    <row r="87" spans="1:8" s="49" customFormat="1" ht="12.75">
      <c r="A87" s="100" t="s">
        <v>105</v>
      </c>
      <c r="B87" s="108" t="s">
        <v>44</v>
      </c>
      <c r="C87" s="108">
        <v>9</v>
      </c>
      <c r="D87" s="58">
        <v>0</v>
      </c>
      <c r="E87" s="154">
        <f>D87*C87</f>
        <v>0</v>
      </c>
      <c r="F87" s="58">
        <v>0</v>
      </c>
      <c r="G87" s="154">
        <f>F87*C87</f>
        <v>0</v>
      </c>
      <c r="H87" s="155">
        <f>E87+G87</f>
        <v>0</v>
      </c>
    </row>
    <row r="88" spans="1:8" s="49" customFormat="1" ht="12.75">
      <c r="A88" s="100" t="s">
        <v>116</v>
      </c>
      <c r="B88" s="108" t="s">
        <v>44</v>
      </c>
      <c r="C88" s="108">
        <v>2</v>
      </c>
      <c r="D88" s="58">
        <v>0</v>
      </c>
      <c r="E88" s="154">
        <f>D88*C88</f>
        <v>0</v>
      </c>
      <c r="F88" s="58">
        <v>0</v>
      </c>
      <c r="G88" s="154">
        <f>F88*C88</f>
        <v>0</v>
      </c>
      <c r="H88" s="155">
        <f>E88+G88</f>
        <v>0</v>
      </c>
    </row>
    <row r="89" spans="1:8" s="49" customFormat="1" ht="12.75">
      <c r="A89" s="100" t="s">
        <v>104</v>
      </c>
      <c r="B89" s="108" t="s">
        <v>44</v>
      </c>
      <c r="C89" s="108">
        <v>2</v>
      </c>
      <c r="D89" s="58">
        <v>0</v>
      </c>
      <c r="E89" s="154">
        <f>D89*C89</f>
        <v>0</v>
      </c>
      <c r="F89" s="58">
        <v>0</v>
      </c>
      <c r="G89" s="154">
        <f>F89*C89</f>
        <v>0</v>
      </c>
      <c r="H89" s="155">
        <f>E89+G89</f>
        <v>0</v>
      </c>
    </row>
    <row r="90" spans="1:8" ht="12.75">
      <c r="A90" s="104"/>
      <c r="B90" s="104"/>
      <c r="C90" s="142"/>
      <c r="D90" s="56"/>
      <c r="E90" s="142"/>
      <c r="F90" s="56"/>
      <c r="G90" s="142"/>
      <c r="H90" s="142"/>
    </row>
    <row r="91" spans="1:8" s="57" customFormat="1" ht="12.75" customHeight="1">
      <c r="A91" s="99" t="s">
        <v>114</v>
      </c>
      <c r="B91" s="99"/>
      <c r="C91" s="139"/>
      <c r="D91" s="54"/>
      <c r="E91" s="159"/>
      <c r="F91" s="54"/>
      <c r="G91" s="159"/>
      <c r="H91" s="139"/>
    </row>
    <row r="92" spans="1:8" s="57" customFormat="1" ht="12.75" customHeight="1">
      <c r="A92" s="100" t="s">
        <v>106</v>
      </c>
      <c r="B92" s="100" t="s">
        <v>44</v>
      </c>
      <c r="C92" s="136">
        <v>2</v>
      </c>
      <c r="D92" s="45">
        <v>0</v>
      </c>
      <c r="E92" s="154">
        <f>D92*C92</f>
        <v>0</v>
      </c>
      <c r="F92" s="45">
        <v>0</v>
      </c>
      <c r="G92" s="154">
        <f>F92*C92</f>
        <v>0</v>
      </c>
      <c r="H92" s="155">
        <f>E92+G92</f>
        <v>0</v>
      </c>
    </row>
    <row r="93" spans="1:8" s="57" customFormat="1" ht="12.75" customHeight="1">
      <c r="A93" s="100" t="s">
        <v>117</v>
      </c>
      <c r="B93" s="100" t="s">
        <v>44</v>
      </c>
      <c r="C93" s="136">
        <v>2</v>
      </c>
      <c r="D93" s="45">
        <v>0</v>
      </c>
      <c r="E93" s="154">
        <f>D93*C93</f>
        <v>0</v>
      </c>
      <c r="F93" s="45">
        <v>0</v>
      </c>
      <c r="G93" s="154">
        <f>F93*C93</f>
        <v>0</v>
      </c>
      <c r="H93" s="155">
        <f>E93+G93</f>
        <v>0</v>
      </c>
    </row>
    <row r="94" spans="1:8" s="49" customFormat="1" ht="12.75">
      <c r="A94" s="100"/>
      <c r="B94" s="108"/>
      <c r="C94" s="108"/>
      <c r="D94" s="58"/>
      <c r="E94" s="154"/>
      <c r="F94" s="58"/>
      <c r="G94" s="154"/>
      <c r="H94" s="155"/>
    </row>
    <row r="95" spans="1:8" s="57" customFormat="1" ht="12.75" customHeight="1">
      <c r="A95" s="99" t="s">
        <v>119</v>
      </c>
      <c r="B95" s="99"/>
      <c r="C95" s="139"/>
      <c r="D95" s="54"/>
      <c r="E95" s="159"/>
      <c r="F95" s="54"/>
      <c r="G95" s="159"/>
      <c r="H95" s="139"/>
    </row>
    <row r="96" spans="1:8" s="49" customFormat="1" ht="12.75">
      <c r="A96" s="100" t="s">
        <v>121</v>
      </c>
      <c r="B96" s="108" t="s">
        <v>44</v>
      </c>
      <c r="C96" s="108">
        <v>1</v>
      </c>
      <c r="D96" s="58">
        <v>0</v>
      </c>
      <c r="E96" s="154">
        <f>D96*C96</f>
        <v>0</v>
      </c>
      <c r="F96" s="58">
        <v>0</v>
      </c>
      <c r="G96" s="154">
        <f>F96*C96</f>
        <v>0</v>
      </c>
      <c r="H96" s="155">
        <f>E96+G96</f>
        <v>0</v>
      </c>
    </row>
    <row r="97" spans="1:8" s="49" customFormat="1" ht="12.75">
      <c r="A97" s="100" t="s">
        <v>120</v>
      </c>
      <c r="B97" s="108" t="s">
        <v>44</v>
      </c>
      <c r="C97" s="108">
        <v>4</v>
      </c>
      <c r="D97" s="58">
        <v>0</v>
      </c>
      <c r="E97" s="154">
        <f>D97*C97</f>
        <v>0</v>
      </c>
      <c r="F97" s="58">
        <v>0</v>
      </c>
      <c r="G97" s="154">
        <f>F97*C97</f>
        <v>0</v>
      </c>
      <c r="H97" s="155">
        <f>E97+G97</f>
        <v>0</v>
      </c>
    </row>
    <row r="98" spans="1:8" s="49" customFormat="1" ht="12.75">
      <c r="A98" s="100"/>
      <c r="B98" s="108"/>
      <c r="C98" s="108"/>
      <c r="D98" s="58"/>
      <c r="E98" s="154"/>
      <c r="F98" s="58"/>
      <c r="G98" s="154"/>
      <c r="H98" s="155"/>
    </row>
    <row r="99" spans="1:8" s="57" customFormat="1" ht="12.75" customHeight="1">
      <c r="A99" s="99" t="s">
        <v>118</v>
      </c>
      <c r="B99" s="99"/>
      <c r="C99" s="139"/>
      <c r="D99" s="54"/>
      <c r="E99" s="159"/>
      <c r="F99" s="54"/>
      <c r="G99" s="159"/>
      <c r="H99" s="139"/>
    </row>
    <row r="100" spans="1:8" s="57" customFormat="1" ht="12.75" customHeight="1">
      <c r="A100" s="100" t="s">
        <v>107</v>
      </c>
      <c r="B100" s="100" t="s">
        <v>44</v>
      </c>
      <c r="C100" s="136">
        <v>3</v>
      </c>
      <c r="D100" s="45">
        <v>0</v>
      </c>
      <c r="E100" s="154">
        <f>D100*C100</f>
        <v>0</v>
      </c>
      <c r="F100" s="45">
        <v>0</v>
      </c>
      <c r="G100" s="154">
        <f>F100*C100</f>
        <v>0</v>
      </c>
      <c r="H100" s="155">
        <f>E100+G100</f>
        <v>0</v>
      </c>
    </row>
    <row r="101" spans="1:8" s="57" customFormat="1" ht="12.75" customHeight="1">
      <c r="A101" s="100"/>
      <c r="B101" s="100"/>
      <c r="C101" s="136"/>
      <c r="D101" s="45"/>
      <c r="E101" s="154"/>
      <c r="F101" s="45"/>
      <c r="G101" s="154"/>
      <c r="H101" s="155"/>
    </row>
    <row r="102" spans="1:8" s="57" customFormat="1" ht="12.75" customHeight="1">
      <c r="A102" s="99" t="s">
        <v>115</v>
      </c>
      <c r="B102" s="99"/>
      <c r="C102" s="139"/>
      <c r="D102" s="54"/>
      <c r="E102" s="159"/>
      <c r="F102" s="54"/>
      <c r="G102" s="159"/>
      <c r="H102" s="139"/>
    </row>
    <row r="103" spans="1:8" s="49" customFormat="1" ht="12.75">
      <c r="A103" s="100" t="s">
        <v>127</v>
      </c>
      <c r="B103" s="108" t="s">
        <v>44</v>
      </c>
      <c r="C103" s="108">
        <v>15</v>
      </c>
      <c r="D103" s="58">
        <v>0</v>
      </c>
      <c r="E103" s="154">
        <f>D103*C103</f>
        <v>0</v>
      </c>
      <c r="F103" s="58">
        <v>0</v>
      </c>
      <c r="G103" s="154">
        <f>F103*C103</f>
        <v>0</v>
      </c>
      <c r="H103" s="155">
        <f>E103+G103</f>
        <v>0</v>
      </c>
    </row>
    <row r="104" spans="1:8" s="49" customFormat="1" ht="12.75">
      <c r="A104" s="105"/>
      <c r="B104" s="105"/>
      <c r="C104" s="105"/>
      <c r="D104" s="59"/>
      <c r="E104" s="161"/>
      <c r="F104" s="59"/>
      <c r="G104" s="161"/>
      <c r="H104" s="105"/>
    </row>
    <row r="105" spans="1:8" s="57" customFormat="1" ht="12.75" customHeight="1">
      <c r="A105" s="99" t="s">
        <v>70</v>
      </c>
      <c r="B105" s="99"/>
      <c r="C105" s="139"/>
      <c r="D105" s="54"/>
      <c r="E105" s="159"/>
      <c r="F105" s="54"/>
      <c r="G105" s="159"/>
      <c r="H105" s="139"/>
    </row>
    <row r="106" spans="1:8" s="57" customFormat="1" ht="12.75" customHeight="1">
      <c r="A106" s="100" t="s">
        <v>128</v>
      </c>
      <c r="B106" s="100" t="s">
        <v>44</v>
      </c>
      <c r="C106" s="136">
        <v>2</v>
      </c>
      <c r="D106" s="45">
        <v>0</v>
      </c>
      <c r="E106" s="154">
        <f>D106*C106</f>
        <v>0</v>
      </c>
      <c r="F106" s="45">
        <v>0</v>
      </c>
      <c r="G106" s="154">
        <f>F106*C106</f>
        <v>0</v>
      </c>
      <c r="H106" s="155">
        <f>E106+G106</f>
        <v>0</v>
      </c>
    </row>
    <row r="107" spans="1:8" s="49" customFormat="1" ht="12.75">
      <c r="A107" s="105"/>
      <c r="B107" s="105"/>
      <c r="C107" s="105"/>
      <c r="D107" s="59"/>
      <c r="E107" s="161"/>
      <c r="F107" s="59"/>
      <c r="G107" s="161"/>
      <c r="H107" s="105"/>
    </row>
    <row r="108" spans="1:8" s="57" customFormat="1" ht="12.75" customHeight="1">
      <c r="A108" s="99" t="s">
        <v>155</v>
      </c>
      <c r="B108" s="99"/>
      <c r="C108" s="139"/>
      <c r="D108" s="54"/>
      <c r="E108" s="159"/>
      <c r="F108" s="54"/>
      <c r="G108" s="159"/>
      <c r="H108" s="139"/>
    </row>
    <row r="109" spans="1:8" s="57" customFormat="1" ht="12.75" customHeight="1">
      <c r="A109" s="103" t="s">
        <v>156</v>
      </c>
      <c r="B109" s="103" t="s">
        <v>152</v>
      </c>
      <c r="C109" s="133">
        <v>15</v>
      </c>
      <c r="D109" s="60" t="s">
        <v>84</v>
      </c>
      <c r="E109" s="162" t="s">
        <v>84</v>
      </c>
      <c r="F109" s="53">
        <v>0</v>
      </c>
      <c r="G109" s="158">
        <f>F109*C109</f>
        <v>0</v>
      </c>
      <c r="H109" s="157">
        <f>G109</f>
        <v>0</v>
      </c>
    </row>
    <row r="110" spans="1:8" s="49" customFormat="1" ht="12.75">
      <c r="A110" s="105"/>
      <c r="B110" s="105"/>
      <c r="C110" s="105"/>
      <c r="D110" s="59"/>
      <c r="E110" s="161"/>
      <c r="F110" s="59"/>
      <c r="G110" s="161"/>
      <c r="H110" s="105"/>
    </row>
    <row r="111" spans="1:8" s="62" customFormat="1" ht="12">
      <c r="A111" s="106" t="s">
        <v>56</v>
      </c>
      <c r="B111" s="106"/>
      <c r="C111" s="143"/>
      <c r="D111" s="61"/>
      <c r="E111" s="143">
        <f>SUM(E35:E110)</f>
        <v>0</v>
      </c>
      <c r="F111" s="61"/>
      <c r="G111" s="143">
        <f>SUM(G35:G110)</f>
        <v>0</v>
      </c>
      <c r="H111" s="143">
        <f>E111+G111</f>
        <v>0</v>
      </c>
    </row>
    <row r="112" spans="1:8" s="63" customFormat="1" ht="12.75">
      <c r="A112" s="101"/>
      <c r="B112" s="101"/>
      <c r="C112" s="120"/>
      <c r="D112" s="32"/>
      <c r="E112" s="120"/>
      <c r="F112" s="32"/>
      <c r="G112" s="120"/>
      <c r="H112" s="104"/>
    </row>
    <row r="113" spans="1:8" s="49" customFormat="1" ht="12.75">
      <c r="A113" s="107" t="s">
        <v>64</v>
      </c>
      <c r="B113" s="107"/>
      <c r="C113" s="144"/>
      <c r="D113" s="64"/>
      <c r="E113" s="163"/>
      <c r="F113" s="64"/>
      <c r="G113" s="163"/>
      <c r="H113" s="144"/>
    </row>
    <row r="114" spans="1:52" s="68" customFormat="1" ht="12.75" customHeight="1">
      <c r="A114" s="108" t="s">
        <v>124</v>
      </c>
      <c r="B114" s="103" t="s">
        <v>44</v>
      </c>
      <c r="C114" s="133">
        <v>12</v>
      </c>
      <c r="D114" s="45">
        <v>0</v>
      </c>
      <c r="E114" s="154">
        <f>D114*C114</f>
        <v>0</v>
      </c>
      <c r="F114" s="53">
        <v>0</v>
      </c>
      <c r="G114" s="158">
        <f>F114*C114</f>
        <v>0</v>
      </c>
      <c r="H114" s="157">
        <f>G114</f>
        <v>0</v>
      </c>
      <c r="I114" s="65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7"/>
    </row>
    <row r="115" spans="1:52" s="68" customFormat="1" ht="12.75" customHeight="1">
      <c r="A115" s="108" t="s">
        <v>144</v>
      </c>
      <c r="B115" s="103"/>
      <c r="C115" s="133"/>
      <c r="D115" s="45"/>
      <c r="E115" s="154"/>
      <c r="F115" s="53"/>
      <c r="G115" s="158"/>
      <c r="H115" s="157"/>
      <c r="I115" s="65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7"/>
    </row>
    <row r="116" spans="1:52" s="68" customFormat="1" ht="12.75" customHeight="1">
      <c r="A116" s="108" t="s">
        <v>125</v>
      </c>
      <c r="B116" s="103" t="s">
        <v>44</v>
      </c>
      <c r="C116" s="133">
        <v>2</v>
      </c>
      <c r="D116" s="45">
        <v>0</v>
      </c>
      <c r="E116" s="154">
        <f>D116*C116</f>
        <v>0</v>
      </c>
      <c r="F116" s="53">
        <v>0</v>
      </c>
      <c r="G116" s="158">
        <f>F116*C116</f>
        <v>0</v>
      </c>
      <c r="H116" s="157">
        <f>G116</f>
        <v>0</v>
      </c>
      <c r="I116" s="65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7"/>
    </row>
    <row r="117" spans="1:52" s="68" customFormat="1" ht="12.75" customHeight="1">
      <c r="A117" s="108" t="s">
        <v>145</v>
      </c>
      <c r="B117" s="103"/>
      <c r="C117" s="133"/>
      <c r="D117" s="45"/>
      <c r="E117" s="154"/>
      <c r="F117" s="53"/>
      <c r="G117" s="158"/>
      <c r="H117" s="157"/>
      <c r="I117" s="65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7"/>
    </row>
    <row r="118" spans="1:52" s="68" customFormat="1" ht="12.75" customHeight="1">
      <c r="A118" s="108" t="s">
        <v>123</v>
      </c>
      <c r="B118" s="103" t="s">
        <v>44</v>
      </c>
      <c r="C118" s="133">
        <v>9</v>
      </c>
      <c r="D118" s="45">
        <v>0</v>
      </c>
      <c r="E118" s="154">
        <f>D118*C118</f>
        <v>0</v>
      </c>
      <c r="F118" s="53">
        <v>0</v>
      </c>
      <c r="G118" s="158">
        <f>F118*C118</f>
        <v>0</v>
      </c>
      <c r="H118" s="157">
        <f>G118</f>
        <v>0</v>
      </c>
      <c r="I118" s="65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7"/>
    </row>
    <row r="119" spans="1:8" s="70" customFormat="1" ht="12.75" customHeight="1">
      <c r="A119" s="109" t="s">
        <v>148</v>
      </c>
      <c r="B119" s="115"/>
      <c r="C119" s="145"/>
      <c r="D119" s="69"/>
      <c r="E119" s="145"/>
      <c r="F119" s="69"/>
      <c r="G119" s="145"/>
      <c r="H119" s="145"/>
    </row>
    <row r="120" spans="1:52" s="68" customFormat="1" ht="12.75" customHeight="1">
      <c r="A120" s="108" t="s">
        <v>122</v>
      </c>
      <c r="B120" s="103" t="s">
        <v>44</v>
      </c>
      <c r="C120" s="133">
        <v>2</v>
      </c>
      <c r="D120" s="45">
        <v>0</v>
      </c>
      <c r="E120" s="154">
        <f>D120*C120</f>
        <v>0</v>
      </c>
      <c r="F120" s="53">
        <v>0</v>
      </c>
      <c r="G120" s="158">
        <f>F120*C120</f>
        <v>0</v>
      </c>
      <c r="H120" s="157">
        <f>G120</f>
        <v>0</v>
      </c>
      <c r="I120" s="65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7"/>
    </row>
    <row r="121" spans="1:8" s="70" customFormat="1" ht="12.75" customHeight="1">
      <c r="A121" s="109" t="s">
        <v>147</v>
      </c>
      <c r="B121" s="115"/>
      <c r="C121" s="145"/>
      <c r="D121" s="69"/>
      <c r="E121" s="145"/>
      <c r="F121" s="69"/>
      <c r="G121" s="145"/>
      <c r="H121" s="145"/>
    </row>
    <row r="122" spans="1:52" s="68" customFormat="1" ht="12.75" customHeight="1">
      <c r="A122" s="108" t="s">
        <v>126</v>
      </c>
      <c r="B122" s="103" t="s">
        <v>44</v>
      </c>
      <c r="C122" s="133">
        <v>2</v>
      </c>
      <c r="D122" s="45">
        <v>0</v>
      </c>
      <c r="E122" s="154">
        <f>D122*C122</f>
        <v>0</v>
      </c>
      <c r="F122" s="53">
        <v>0</v>
      </c>
      <c r="G122" s="158">
        <f>F122*C122</f>
        <v>0</v>
      </c>
      <c r="H122" s="157">
        <f>G122</f>
        <v>0</v>
      </c>
      <c r="I122" s="65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7"/>
    </row>
    <row r="123" spans="1:8" s="70" customFormat="1" ht="12.75" customHeight="1">
      <c r="A123" s="109" t="s">
        <v>146</v>
      </c>
      <c r="B123" s="115"/>
      <c r="C123" s="145"/>
      <c r="D123" s="69"/>
      <c r="E123" s="145"/>
      <c r="F123" s="69"/>
      <c r="G123" s="145"/>
      <c r="H123" s="145"/>
    </row>
    <row r="124" spans="1:52" s="68" customFormat="1" ht="12.75" customHeight="1">
      <c r="A124" s="108"/>
      <c r="B124" s="108"/>
      <c r="C124" s="108"/>
      <c r="D124" s="58"/>
      <c r="E124" s="154"/>
      <c r="F124" s="58"/>
      <c r="G124" s="154"/>
      <c r="H124" s="108"/>
      <c r="I124" s="65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7"/>
    </row>
    <row r="125" spans="1:52" s="74" customFormat="1" ht="12" customHeight="1">
      <c r="A125" s="107" t="s">
        <v>65</v>
      </c>
      <c r="B125" s="107"/>
      <c r="C125" s="144"/>
      <c r="D125" s="64"/>
      <c r="E125" s="163">
        <f>SUM(E114:E124)</f>
        <v>0</v>
      </c>
      <c r="F125" s="64"/>
      <c r="G125" s="163">
        <f>SUM(G114:G124)</f>
        <v>0</v>
      </c>
      <c r="H125" s="165">
        <f>E125+G125</f>
        <v>0</v>
      </c>
      <c r="I125" s="71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3"/>
    </row>
    <row r="126" spans="1:52" s="79" customFormat="1" ht="12.75" customHeight="1">
      <c r="A126" s="110"/>
      <c r="B126" s="101"/>
      <c r="C126" s="146"/>
      <c r="D126" s="32"/>
      <c r="E126" s="120"/>
      <c r="F126" s="75"/>
      <c r="G126" s="120"/>
      <c r="H126" s="166"/>
      <c r="I126" s="76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8"/>
    </row>
    <row r="127" spans="1:8" s="81" customFormat="1" ht="12.75">
      <c r="A127" s="106" t="s">
        <v>86</v>
      </c>
      <c r="B127" s="106"/>
      <c r="C127" s="147"/>
      <c r="D127" s="80"/>
      <c r="E127" s="147"/>
      <c r="F127" s="80"/>
      <c r="G127" s="147"/>
      <c r="H127" s="147"/>
    </row>
    <row r="128" spans="1:8" s="81" customFormat="1" ht="12.75">
      <c r="A128" s="102" t="s">
        <v>87</v>
      </c>
      <c r="B128" s="102"/>
      <c r="C128" s="141"/>
      <c r="D128" s="51"/>
      <c r="E128" s="141"/>
      <c r="F128" s="51"/>
      <c r="G128" s="141"/>
      <c r="H128" s="141"/>
    </row>
    <row r="129" spans="1:8" s="81" customFormat="1" ht="12.75">
      <c r="A129" s="102" t="s">
        <v>88</v>
      </c>
      <c r="B129" s="102"/>
      <c r="C129" s="141"/>
      <c r="D129" s="51"/>
      <c r="E129" s="141"/>
      <c r="F129" s="51"/>
      <c r="G129" s="141"/>
      <c r="H129" s="141"/>
    </row>
    <row r="130" spans="1:8" s="81" customFormat="1" ht="12.75">
      <c r="A130" s="101" t="s">
        <v>89</v>
      </c>
      <c r="B130" s="101" t="s">
        <v>44</v>
      </c>
      <c r="C130" s="120">
        <v>2</v>
      </c>
      <c r="D130" s="35" t="s">
        <v>84</v>
      </c>
      <c r="E130" s="151" t="s">
        <v>84</v>
      </c>
      <c r="F130" s="46">
        <v>0</v>
      </c>
      <c r="G130" s="155">
        <f>F130*C130</f>
        <v>0</v>
      </c>
      <c r="H130" s="155">
        <f>G130</f>
        <v>0</v>
      </c>
    </row>
    <row r="131" spans="1:8" s="47" customFormat="1" ht="12.75" customHeight="1">
      <c r="A131" s="111"/>
      <c r="B131" s="101"/>
      <c r="C131" s="148"/>
      <c r="D131" s="32"/>
      <c r="E131" s="120"/>
      <c r="F131" s="82"/>
      <c r="G131" s="120"/>
      <c r="H131" s="166"/>
    </row>
    <row r="132" spans="1:8" s="49" customFormat="1" ht="12.75">
      <c r="A132" s="99" t="s">
        <v>90</v>
      </c>
      <c r="B132" s="99"/>
      <c r="C132" s="139"/>
      <c r="D132" s="54"/>
      <c r="E132" s="159"/>
      <c r="F132" s="54"/>
      <c r="G132" s="159"/>
      <c r="H132" s="139"/>
    </row>
    <row r="133" spans="1:8" s="49" customFormat="1" ht="12.75">
      <c r="A133" s="99" t="s">
        <v>91</v>
      </c>
      <c r="B133" s="99"/>
      <c r="C133" s="139"/>
      <c r="D133" s="54"/>
      <c r="E133" s="159"/>
      <c r="F133" s="54"/>
      <c r="G133" s="159"/>
      <c r="H133" s="139"/>
    </row>
    <row r="134" spans="1:8" s="49" customFormat="1" ht="12.75">
      <c r="A134" s="100" t="s">
        <v>92</v>
      </c>
      <c r="B134" s="100" t="s">
        <v>44</v>
      </c>
      <c r="C134" s="136">
        <v>2</v>
      </c>
      <c r="D134" s="35" t="s">
        <v>84</v>
      </c>
      <c r="E134" s="151" t="s">
        <v>84</v>
      </c>
      <c r="F134" s="45">
        <v>0</v>
      </c>
      <c r="G134" s="154">
        <f>F134*C134</f>
        <v>0</v>
      </c>
      <c r="H134" s="126">
        <f>G134</f>
        <v>0</v>
      </c>
    </row>
    <row r="135" spans="1:8" s="47" customFormat="1" ht="12.75" customHeight="1">
      <c r="A135" s="111"/>
      <c r="B135" s="101"/>
      <c r="C135" s="148"/>
      <c r="D135" s="32"/>
      <c r="E135" s="120"/>
      <c r="F135" s="82"/>
      <c r="G135" s="120"/>
      <c r="H135" s="166"/>
    </row>
    <row r="136" spans="1:8" s="49" customFormat="1" ht="12.75">
      <c r="A136" s="99" t="s">
        <v>93</v>
      </c>
      <c r="B136" s="99"/>
      <c r="C136" s="139"/>
      <c r="D136" s="54"/>
      <c r="E136" s="159"/>
      <c r="F136" s="54"/>
      <c r="G136" s="159"/>
      <c r="H136" s="139"/>
    </row>
    <row r="137" spans="1:8" s="49" customFormat="1" ht="12.75">
      <c r="A137" s="100" t="s">
        <v>94</v>
      </c>
      <c r="B137" s="100" t="s">
        <v>49</v>
      </c>
      <c r="C137" s="136">
        <v>15</v>
      </c>
      <c r="D137" s="35" t="s">
        <v>84</v>
      </c>
      <c r="E137" s="151" t="s">
        <v>84</v>
      </c>
      <c r="F137" s="45">
        <v>0</v>
      </c>
      <c r="G137" s="154">
        <f>F137*C137</f>
        <v>0</v>
      </c>
      <c r="H137" s="126">
        <f>G137</f>
        <v>0</v>
      </c>
    </row>
    <row r="138" spans="1:8" s="70" customFormat="1" ht="12.75" customHeight="1">
      <c r="A138" s="111"/>
      <c r="B138" s="101"/>
      <c r="C138" s="148"/>
      <c r="D138" s="34"/>
      <c r="E138" s="126"/>
      <c r="F138" s="83"/>
      <c r="G138" s="126"/>
      <c r="H138" s="145"/>
    </row>
    <row r="139" spans="1:8" s="49" customFormat="1" ht="12.75">
      <c r="A139" s="107" t="s">
        <v>95</v>
      </c>
      <c r="B139" s="107"/>
      <c r="C139" s="144"/>
      <c r="D139" s="64"/>
      <c r="E139" s="163">
        <f>SUM(E128:E138)</f>
        <v>0</v>
      </c>
      <c r="F139" s="64"/>
      <c r="G139" s="163">
        <f>SUM(G128:G138)</f>
        <v>0</v>
      </c>
      <c r="H139" s="163">
        <f>G139+E139</f>
        <v>0</v>
      </c>
    </row>
    <row r="140" spans="1:8" s="84" customFormat="1" ht="12.75" customHeight="1">
      <c r="A140" s="110"/>
      <c r="B140" s="101"/>
      <c r="C140" s="146"/>
      <c r="D140" s="32"/>
      <c r="E140" s="120"/>
      <c r="F140" s="75"/>
      <c r="G140" s="120"/>
      <c r="H140" s="166"/>
    </row>
    <row r="141" spans="1:8" s="84" customFormat="1" ht="12.75" customHeight="1">
      <c r="A141" s="107" t="s">
        <v>157</v>
      </c>
      <c r="B141" s="107"/>
      <c r="C141" s="144"/>
      <c r="D141" s="64"/>
      <c r="E141" s="163"/>
      <c r="F141" s="64"/>
      <c r="G141" s="163"/>
      <c r="H141" s="163"/>
    </row>
    <row r="142" spans="1:8" s="84" customFormat="1" ht="12.75" customHeight="1">
      <c r="A142" s="101" t="s">
        <v>26</v>
      </c>
      <c r="B142" s="101" t="s">
        <v>27</v>
      </c>
      <c r="C142" s="120">
        <v>1</v>
      </c>
      <c r="D142" s="35" t="s">
        <v>84</v>
      </c>
      <c r="E142" s="151" t="s">
        <v>84</v>
      </c>
      <c r="F142" s="46">
        <v>0</v>
      </c>
      <c r="G142" s="155">
        <f>F142*C142</f>
        <v>0</v>
      </c>
      <c r="H142" s="155">
        <f>G142</f>
        <v>0</v>
      </c>
    </row>
    <row r="143" spans="1:8" s="84" customFormat="1" ht="12.75" customHeight="1">
      <c r="A143" s="101" t="s">
        <v>159</v>
      </c>
      <c r="B143" s="101" t="s">
        <v>27</v>
      </c>
      <c r="C143" s="120">
        <v>1</v>
      </c>
      <c r="D143" s="35" t="s">
        <v>84</v>
      </c>
      <c r="E143" s="151" t="s">
        <v>84</v>
      </c>
      <c r="F143" s="46">
        <v>0</v>
      </c>
      <c r="G143" s="155">
        <f>F143*C143</f>
        <v>0</v>
      </c>
      <c r="H143" s="155">
        <f>G143</f>
        <v>0</v>
      </c>
    </row>
    <row r="144" spans="1:8" s="84" customFormat="1" ht="12.75" customHeight="1">
      <c r="A144" s="101" t="s">
        <v>28</v>
      </c>
      <c r="B144" s="101" t="s">
        <v>27</v>
      </c>
      <c r="C144" s="120">
        <v>1</v>
      </c>
      <c r="D144" s="35" t="s">
        <v>84</v>
      </c>
      <c r="E144" s="151" t="s">
        <v>84</v>
      </c>
      <c r="F144" s="46">
        <v>0</v>
      </c>
      <c r="G144" s="155">
        <f>F144*C144</f>
        <v>0</v>
      </c>
      <c r="H144" s="155">
        <f>G144</f>
        <v>0</v>
      </c>
    </row>
    <row r="145" spans="1:8" s="84" customFormat="1" ht="12.75" customHeight="1">
      <c r="A145" s="110"/>
      <c r="B145" s="101"/>
      <c r="C145" s="146"/>
      <c r="D145" s="32"/>
      <c r="E145" s="120"/>
      <c r="F145" s="75"/>
      <c r="G145" s="120"/>
      <c r="H145" s="166"/>
    </row>
    <row r="146" spans="1:8" s="84" customFormat="1" ht="12.75" customHeight="1">
      <c r="A146" s="107" t="s">
        <v>158</v>
      </c>
      <c r="B146" s="107"/>
      <c r="C146" s="144"/>
      <c r="D146" s="64"/>
      <c r="E146" s="163">
        <f>SUM(E135:E145)</f>
        <v>0</v>
      </c>
      <c r="F146" s="64"/>
      <c r="G146" s="163">
        <f>SUM(G135:G145)</f>
        <v>0</v>
      </c>
      <c r="H146" s="163">
        <f>G146+E146</f>
        <v>0</v>
      </c>
    </row>
    <row r="147" spans="1:8" s="84" customFormat="1" ht="12.75" customHeight="1">
      <c r="A147" s="110"/>
      <c r="B147" s="101"/>
      <c r="C147" s="146"/>
      <c r="D147" s="32"/>
      <c r="E147" s="120"/>
      <c r="F147" s="75"/>
      <c r="G147" s="120"/>
      <c r="H147" s="166"/>
    </row>
    <row r="148" spans="1:8" ht="15">
      <c r="A148" s="95" t="s">
        <v>57</v>
      </c>
      <c r="B148" s="94"/>
      <c r="C148" s="128"/>
      <c r="D148" s="39"/>
      <c r="E148" s="128">
        <f>E111+E125+E139+E146</f>
        <v>0</v>
      </c>
      <c r="F148" s="39"/>
      <c r="G148" s="128">
        <f>G111+G125+G139+G146</f>
        <v>0</v>
      </c>
      <c r="H148" s="128">
        <f>E148+G148</f>
        <v>0</v>
      </c>
    </row>
  </sheetData>
  <sheetProtection algorithmName="SHA-512" hashValue="LoMtvTVm+rnbyBZ+n5BOmUiRjh0USBWRDwa1xpz7PliZWZeSne5v7E6nXG4VXR5kIO0G5LJGA/xo8i6iLnrnJQ==" saltValue="9dtiKXzXu3EZkAQzA2iwDQ==" spinCount="100000" sheet="1"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PePro</dc:creator>
  <cp:keywords/>
  <dc:description/>
  <cp:lastModifiedBy>Miroslav Stejskal</cp:lastModifiedBy>
  <cp:lastPrinted>2022-02-23T19:46:52Z</cp:lastPrinted>
  <dcterms:created xsi:type="dcterms:W3CDTF">2016-03-20T17:51:26Z</dcterms:created>
  <dcterms:modified xsi:type="dcterms:W3CDTF">2024-02-07T13:08:25Z</dcterms:modified>
  <cp:category/>
  <cp:version/>
  <cp:contentType/>
  <cp:contentStatus/>
</cp:coreProperties>
</file>