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28680" yWindow="65416" windowWidth="29040" windowHeight="15840" activeTab="0"/>
  </bookViews>
  <sheets>
    <sheet name="VV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<sst xmlns="http://schemas.openxmlformats.org/spreadsheetml/2006/main" count="71" uniqueCount="63">
  <si>
    <t>Výkaz svítidel</t>
  </si>
  <si>
    <t>Pardubice, VČM - Lapidárium</t>
  </si>
  <si>
    <t>Vypracoval:</t>
  </si>
  <si>
    <t>Datum:</t>
  </si>
  <si>
    <t>ozn.</t>
  </si>
  <si>
    <t>typ</t>
  </si>
  <si>
    <t>popis</t>
  </si>
  <si>
    <t>cena</t>
  </si>
  <si>
    <t>ks / m</t>
  </si>
  <si>
    <t>celkem</t>
  </si>
  <si>
    <t>T</t>
  </si>
  <si>
    <t>R</t>
  </si>
  <si>
    <t/>
  </si>
  <si>
    <t>Expoziční osvětlení</t>
  </si>
  <si>
    <t>L1</t>
  </si>
  <si>
    <t>LV TRACK</t>
  </si>
  <si>
    <r>
      <rPr>
        <b/>
        <sz val="10"/>
        <rFont val="Calibri"/>
        <family val="2"/>
        <scheme val="minor"/>
      </rPr>
      <t>Sestava závěsných napájecích lišt "L1" na malé napětí 48V</t>
    </r>
    <r>
      <rPr>
        <sz val="10"/>
        <rFont val="Calibri"/>
        <family val="2"/>
        <scheme val="minor"/>
      </rPr>
      <t xml:space="preserve">
Hliníková slitina / průřez 21 x 20mm / 2 vodiče 48V+DALI / L = 24 m / barva černá
včetně příslušenství: závěsný úchyt, napájecí koncovka, záslepka, stropní rozeta na kabel</t>
    </r>
  </si>
  <si>
    <t>L1 přísl.</t>
  </si>
  <si>
    <t>Driver 230V / 48 V / 150W / DALI - montáž volná</t>
  </si>
  <si>
    <t>L2</t>
  </si>
  <si>
    <t>MAINS TRACK</t>
  </si>
  <si>
    <r>
      <rPr>
        <b/>
        <sz val="10"/>
        <rFont val="Calibri"/>
        <family val="2"/>
        <scheme val="minor"/>
      </rPr>
      <t>Sestava závěsných napájecích lišt "L2" na 230 V</t>
    </r>
    <r>
      <rPr>
        <sz val="10"/>
        <rFont val="Calibri"/>
        <family val="2"/>
        <scheme val="minor"/>
      </rPr>
      <t xml:space="preserve">
Hliníková slitina, 3 x fázové vodiče 16A + 2 x DALI / L = 8 m dle PD / včetně příslušenství pro montáž a připojení / barva bílá</t>
    </r>
  </si>
  <si>
    <t>S1</t>
  </si>
  <si>
    <t>PALCO LV</t>
  </si>
  <si>
    <r>
      <rPr>
        <b/>
        <sz val="10"/>
        <rFont val="Calibri"/>
        <family val="2"/>
        <scheme val="minor"/>
      </rPr>
      <t>Směrovatelný světlomet S1 do lišty L1, D=37mm</t>
    </r>
    <r>
      <rPr>
        <sz val="10"/>
        <rFont val="Calibri"/>
        <family val="2"/>
        <scheme val="minor"/>
      </rPr>
      <t xml:space="preserve">
LED 10W / 3000 K / 470 lm / CRI 90 / optika spot 16° / DALI / barva černá / výměnný optický systém / možnost instalace vnitřního a vnějšího příslušenství pro úpravu vyzařování</t>
    </r>
  </si>
  <si>
    <t>S2</t>
  </si>
  <si>
    <r>
      <rPr>
        <b/>
        <sz val="10"/>
        <rFont val="Calibri"/>
        <family val="2"/>
        <scheme val="minor"/>
      </rPr>
      <t>Směrovatelný světlomet S2 do lišty L1, D=37mm</t>
    </r>
    <r>
      <rPr>
        <sz val="10"/>
        <rFont val="Calibri"/>
        <family val="2"/>
        <scheme val="minor"/>
      </rPr>
      <t xml:space="preserve">
LED 10W / 3000 K / 530 lm / CRI 90 / optika medium 24° / DALI / barva černá / výměnný optický systém / možnost instalace vnitřního a vnějšího příslušenství pro úpravu vyzařování</t>
    </r>
  </si>
  <si>
    <t>S3</t>
  </si>
  <si>
    <r>
      <rPr>
        <b/>
        <sz val="10"/>
        <rFont val="Calibri"/>
        <family val="2"/>
        <scheme val="minor"/>
      </rPr>
      <t>Směrovatelný světlomet S3 do lišty L1, D=37mm</t>
    </r>
    <r>
      <rPr>
        <sz val="10"/>
        <rFont val="Calibri"/>
        <family val="2"/>
        <scheme val="minor"/>
      </rPr>
      <t xml:space="preserve">
LED 10W / 3000 K / 470 lm / CRI 90 / optika flood 45° / DALI / barva černá / výměnný optický systém / možnost instalace vnitřního a vnějšího příslušenství pro úpravu vyzařování</t>
    </r>
  </si>
  <si>
    <t>S4</t>
  </si>
  <si>
    <r>
      <rPr>
        <b/>
        <sz val="10"/>
        <rFont val="Calibri"/>
        <family val="2"/>
        <scheme val="minor"/>
      </rPr>
      <t>Směrovatelný světlomet S4 do lišty L1, D=37mm</t>
    </r>
    <r>
      <rPr>
        <sz val="10"/>
        <rFont val="Calibri"/>
        <family val="2"/>
        <scheme val="minor"/>
      </rPr>
      <t xml:space="preserve">
LED 10W / 3000 K / 470 lm / CRI 90 / optika oval 70°x42° / DALI / barva černá / výměnný optický systém / možnost instalace vnitřního a vnějšího příslušenství pro úpravu vyzařování</t>
    </r>
  </si>
  <si>
    <t>S5</t>
  </si>
  <si>
    <t>PALCO</t>
  </si>
  <si>
    <r>
      <rPr>
        <b/>
        <sz val="10"/>
        <rFont val="Calibri"/>
        <family val="2"/>
        <scheme val="minor"/>
      </rPr>
      <t>Přisazený směrovatelný světlomet S5, D=2x37mm</t>
    </r>
    <r>
      <rPr>
        <sz val="10"/>
        <rFont val="Calibri"/>
        <family val="2"/>
        <scheme val="minor"/>
      </rPr>
      <t xml:space="preserve">
LED 16W / 3000 K / 930 lm / CRI 90 / optika flood 45° / Externí napájecí předřadník DALI / barva černá / výměnný optický systém / možnost instalace vnitřního a vnějšího příslušenství pro úpravu vyzařování</t>
    </r>
  </si>
  <si>
    <t>S6</t>
  </si>
  <si>
    <r>
      <rPr>
        <b/>
        <sz val="10"/>
        <rFont val="Calibri"/>
        <family val="2"/>
        <scheme val="minor"/>
      </rPr>
      <t>Přisazený směrovatelný světlomet S6, D=37mm</t>
    </r>
    <r>
      <rPr>
        <sz val="10"/>
        <rFont val="Calibri"/>
        <family val="2"/>
        <scheme val="minor"/>
      </rPr>
      <t xml:space="preserve">
LED 8W / 3000 K / 460 lm / CRI 90 / optika flood 45° / Externí napájecí předřadník DALI / barva černá / výměnný optický systém / možnost instalace vnitřního a vnějšího příslušenství pro úpravu vyzařování</t>
    </r>
  </si>
  <si>
    <t>P1</t>
  </si>
  <si>
    <t>příslušenství pro S1 - S6</t>
  </si>
  <si>
    <t>Externí cylindrická clona</t>
  </si>
  <si>
    <t>S7</t>
  </si>
  <si>
    <t>S8</t>
  </si>
  <si>
    <t>S9</t>
  </si>
  <si>
    <t>TRICK</t>
  </si>
  <si>
    <r>
      <rPr>
        <b/>
        <sz val="10"/>
        <rFont val="Calibri"/>
        <family val="2"/>
        <scheme val="minor"/>
      </rPr>
      <t>Efektové svítidlo 360°, D=110mm</t>
    </r>
    <r>
      <rPr>
        <sz val="10"/>
        <rFont val="Calibri"/>
        <family val="2"/>
        <scheme val="minor"/>
      </rPr>
      <t xml:space="preserve">
LED 8W / 3000 K / 370 lm / CRI 80 / optika 360° / Externí napájecí předřadník DALI / barva černá / Atypická úprava optického systému</t>
    </r>
  </si>
  <si>
    <t>Příspěvek na recyklaci</t>
  </si>
  <si>
    <t>Celkem položky bez DPH</t>
  </si>
  <si>
    <t>DPH</t>
  </si>
  <si>
    <t>Celkem včetně DPH</t>
  </si>
  <si>
    <t>Celkem</t>
  </si>
  <si>
    <t>Potřebné dovybavení RPP1/2</t>
  </si>
  <si>
    <t>Napájecí zdroj 24V DC pro napájení aktivních prvků - např:  MW 24V/30VA</t>
  </si>
  <si>
    <t>Pro zapojení stávajících prvků / FNIP / a prvků pro řízení DALI osvětlení  je třeba rozvaděč vybavit průmyslovým datovým switchem v provedení na DIN lištu (například PLANET IGS 801T)</t>
  </si>
  <si>
    <t xml:space="preserve">modul pro buzení DALI sběrnice  FOXTRON DALI PWR </t>
  </si>
  <si>
    <t xml:space="preserve">modul pro řízení dvou dali sběrnic pomocí IP - FOXTRON DALI2NET </t>
  </si>
  <si>
    <t>lačítko pro uklizečku je třeba doplnit modulem pro převod na IP  například  PAPOUCH QUIDO ETH 3/0</t>
  </si>
  <si>
    <t>Montáž lišt (m)</t>
  </si>
  <si>
    <t>Osazení svítidel a odborné nasvícení exponátů (ks)</t>
  </si>
  <si>
    <t>naprogramování DALI a jeho řízení zapracovat do stávajícího ovládání expozice Numismatiky dle požadavků objednatele</t>
  </si>
  <si>
    <t>Kompletní příslušenství pro montáž a připojení lišty L2 dl. 8m dle PD (závěsy, spojky, adaptéry apod.)/ barva bílá. Objednatel dodá vlastní hliníkovou lištu.</t>
  </si>
  <si>
    <t>Objednatel přípouští možnost náhrady vybraných referenčních typů výrobku za jiné, za předpokladu dodržení předepsaných parametrů nebo za výrobky, které mají parametry lepší.</t>
  </si>
  <si>
    <r>
      <rPr>
        <b/>
        <sz val="10"/>
        <rFont val="Calibri"/>
        <family val="2"/>
        <scheme val="minor"/>
      </rPr>
      <t>Směrovatelný světlomet do lišty L2, D=86mm</t>
    </r>
    <r>
      <rPr>
        <sz val="10"/>
        <rFont val="Calibri"/>
        <family val="2"/>
        <scheme val="minor"/>
      </rPr>
      <t xml:space="preserve">
LED 31W / 3000 K / 2650 lm / CRI 90 / optika flood 32° / manuálně stmívatelné / barva bílá / možnost instalace vnitřního a vnějšího příslušenství pro úpravu vyzařování, dodá objednatel</t>
    </r>
  </si>
  <si>
    <r>
      <rPr>
        <b/>
        <sz val="10"/>
        <rFont val="Calibri"/>
        <family val="2"/>
        <scheme val="minor"/>
      </rPr>
      <t>Směrovatelný světlomet do lišty L2, D=86mm</t>
    </r>
    <r>
      <rPr>
        <sz val="10"/>
        <rFont val="Calibri"/>
        <family val="2"/>
        <scheme val="minor"/>
      </rPr>
      <t xml:space="preserve">
LED 31W / 3000 K / 2550 lm / CRI 90 / optika flood 32° / manuálně stmívatelné / barva bílá / možnost instalace vnitřního a vnějšího příslušenství pro úpravu vyzařování, dodá objednatel</t>
    </r>
  </si>
  <si>
    <t>Další podmínkou, kterou musí nabízené zboží splňovat je, že ohledem na skutečenost, že se jedná o rozšíření stávajícího osvětlení expozice Numismatiky, musí být zaručena plnohodnotná kompatibilita se stávajícími systémy osvětlení a se stávajícím systémem ovládání prostřednictví DALI.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</si>
</sst>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Kč&quot;;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d/m/yy"/>
    <numFmt numFmtId="165" formatCode="#,##0.00\ &quot;Kč&quot;"/>
  </numFmts>
  <fonts count="15">
    <font>
      <sz val="10"/>
      <name val="MS Sans Serif"/>
      <family val="2"/>
    </font>
    <font>
      <sz val="10"/>
      <name val="Arial"/>
      <family val="2"/>
    </font>
    <font>
      <sz val="22"/>
      <name val="Calibri"/>
      <family val="2"/>
      <scheme val="minor"/>
    </font>
    <font>
      <sz val="3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0"/>
      <color indexed="12"/>
      <name val="MS Sans Serif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0"/>
      <name val="MS Sans Serif"/>
      <family val="2"/>
    </font>
    <font>
      <u val="single"/>
      <sz val="10"/>
      <name val="Calibri"/>
      <family val="2"/>
      <scheme val="minor"/>
    </font>
    <font>
      <b/>
      <sz val="13.5"/>
      <name val="MS Sans Serif"/>
      <family val="2"/>
    </font>
    <font>
      <b/>
      <sz val="15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06">
    <xf numFmtId="0" fontId="0" fillId="0" borderId="0" xfId="0"/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/>
    <xf numFmtId="164" fontId="5" fillId="0" borderId="0" xfId="0" applyNumberFormat="1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42" fontId="4" fillId="0" borderId="0" xfId="0" applyNumberFormat="1" applyFont="1"/>
    <xf numFmtId="0" fontId="5" fillId="0" borderId="0" xfId="21" applyFont="1" applyFill="1" applyAlignment="1" applyProtection="1">
      <alignment/>
      <protection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42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42" fontId="5" fillId="0" borderId="3" xfId="0" applyNumberFormat="1" applyFont="1" applyBorder="1" applyAlignment="1">
      <alignment horizontal="right"/>
    </xf>
    <xf numFmtId="42" fontId="5" fillId="0" borderId="3" xfId="0" applyNumberFormat="1" applyFont="1" applyBorder="1" applyAlignment="1">
      <alignment horizontal="center"/>
    </xf>
    <xf numFmtId="42" fontId="5" fillId="0" borderId="4" xfId="0" applyNumberFormat="1" applyFont="1" applyBorder="1" applyAlignment="1">
      <alignment horizontal="right"/>
    </xf>
    <xf numFmtId="42" fontId="7" fillId="2" borderId="5" xfId="0" applyNumberFormat="1" applyFont="1" applyFill="1" applyBorder="1" applyAlignment="1">
      <alignment horizontal="center"/>
    </xf>
    <xf numFmtId="42" fontId="8" fillId="2" borderId="5" xfId="0" applyNumberFormat="1" applyFont="1" applyFill="1" applyBorder="1" applyAlignment="1">
      <alignment horizontal="center"/>
    </xf>
    <xf numFmtId="49" fontId="5" fillId="0" borderId="6" xfId="0" applyNumberFormat="1" applyFont="1" applyBorder="1"/>
    <xf numFmtId="49" fontId="5" fillId="0" borderId="7" xfId="0" applyNumberFormat="1" applyFont="1" applyBorder="1"/>
    <xf numFmtId="49" fontId="10" fillId="0" borderId="7" xfId="0" applyNumberFormat="1" applyFont="1" applyBorder="1"/>
    <xf numFmtId="42" fontId="10" fillId="0" borderId="7" xfId="0" applyNumberFormat="1" applyFont="1" applyBorder="1"/>
    <xf numFmtId="0" fontId="10" fillId="0" borderId="7" xfId="0" applyFont="1" applyBorder="1"/>
    <xf numFmtId="7" fontId="10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49" fontId="5" fillId="0" borderId="8" xfId="0" applyNumberFormat="1" applyFont="1" applyBorder="1"/>
    <xf numFmtId="49" fontId="5" fillId="0" borderId="9" xfId="0" applyNumberFormat="1" applyFont="1" applyBorder="1"/>
    <xf numFmtId="49" fontId="5" fillId="0" borderId="1" xfId="0" applyNumberFormat="1" applyFont="1" applyBorder="1"/>
    <xf numFmtId="49" fontId="10" fillId="0" borderId="1" xfId="0" applyNumberFormat="1" applyFont="1" applyBorder="1"/>
    <xf numFmtId="42" fontId="10" fillId="0" borderId="1" xfId="0" applyNumberFormat="1" applyFont="1" applyBorder="1"/>
    <xf numFmtId="0" fontId="10" fillId="0" borderId="1" xfId="0" applyFont="1" applyBorder="1"/>
    <xf numFmtId="7" fontId="10" fillId="0" borderId="1" xfId="0" applyNumberFormat="1" applyFont="1" applyBorder="1"/>
    <xf numFmtId="49" fontId="8" fillId="0" borderId="10" xfId="0" applyNumberFormat="1" applyFont="1" applyBorder="1"/>
    <xf numFmtId="0" fontId="8" fillId="0" borderId="11" xfId="0" applyFont="1" applyBorder="1" applyAlignment="1">
      <alignment horizontal="left" wrapText="1"/>
    </xf>
    <xf numFmtId="44" fontId="8" fillId="0" borderId="11" xfId="0" applyNumberFormat="1" applyFont="1" applyBorder="1"/>
    <xf numFmtId="1" fontId="8" fillId="0" borderId="11" xfId="0" applyNumberFormat="1" applyFont="1" applyBorder="1"/>
    <xf numFmtId="44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12" xfId="20" applyNumberFormat="1" applyFont="1" applyBorder="1" applyAlignment="1" applyProtection="1">
      <alignment horizontal="right"/>
      <protection/>
    </xf>
    <xf numFmtId="44" fontId="9" fillId="0" borderId="11" xfId="0" applyNumberFormat="1" applyFont="1" applyBorder="1"/>
    <xf numFmtId="44" fontId="9" fillId="0" borderId="13" xfId="0" applyNumberFormat="1" applyFont="1" applyBorder="1"/>
    <xf numFmtId="1" fontId="9" fillId="0" borderId="13" xfId="0" applyNumberFormat="1" applyFont="1" applyBorder="1"/>
    <xf numFmtId="44" fontId="9" fillId="0" borderId="13" xfId="0" applyNumberFormat="1" applyFont="1" applyBorder="1" applyAlignment="1">
      <alignment horizontal="right"/>
    </xf>
    <xf numFmtId="44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44" fontId="9" fillId="0" borderId="14" xfId="0" applyNumberFormat="1" applyFont="1" applyBorder="1"/>
    <xf numFmtId="1" fontId="9" fillId="0" borderId="14" xfId="0" applyNumberFormat="1" applyFont="1" applyBorder="1"/>
    <xf numFmtId="4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left" wrapText="1"/>
    </xf>
    <xf numFmtId="1" fontId="9" fillId="0" borderId="15" xfId="0" applyNumberFormat="1" applyFont="1" applyBorder="1"/>
    <xf numFmtId="0" fontId="0" fillId="0" borderId="14" xfId="0" applyBorder="1" applyAlignment="1">
      <alignment wrapText="1"/>
    </xf>
    <xf numFmtId="165" fontId="0" fillId="0" borderId="14" xfId="0" applyNumberFormat="1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5" xfId="0" applyBorder="1"/>
    <xf numFmtId="49" fontId="8" fillId="0" borderId="14" xfId="0" applyNumberFormat="1" applyFont="1" applyBorder="1"/>
    <xf numFmtId="0" fontId="8" fillId="0" borderId="14" xfId="0" applyFont="1" applyBorder="1" applyAlignment="1">
      <alignment horizontal="left"/>
    </xf>
    <xf numFmtId="42" fontId="9" fillId="0" borderId="14" xfId="0" applyNumberFormat="1" applyFont="1" applyBorder="1" applyAlignment="1">
      <alignment horizontal="center"/>
    </xf>
    <xf numFmtId="42" fontId="7" fillId="0" borderId="14" xfId="0" applyNumberFormat="1" applyFont="1" applyBorder="1" applyAlignment="1">
      <alignment horizontal="center"/>
    </xf>
    <xf numFmtId="0" fontId="9" fillId="0" borderId="14" xfId="20" applyNumberFormat="1" applyFont="1" applyBorder="1" applyAlignment="1" applyProtection="1">
      <alignment horizontal="right"/>
      <protection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49" fontId="8" fillId="0" borderId="15" xfId="0" applyNumberFormat="1" applyFont="1" applyBorder="1"/>
    <xf numFmtId="0" fontId="8" fillId="0" borderId="15" xfId="0" applyFont="1" applyBorder="1" applyAlignment="1">
      <alignment horizontal="left"/>
    </xf>
    <xf numFmtId="44" fontId="9" fillId="0" borderId="15" xfId="0" applyNumberFormat="1" applyFont="1" applyBorder="1"/>
    <xf numFmtId="44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5" xfId="20" applyNumberFormat="1" applyFont="1" applyBorder="1" applyAlignment="1" applyProtection="1">
      <alignment horizontal="right"/>
      <protection/>
    </xf>
    <xf numFmtId="0" fontId="9" fillId="2" borderId="13" xfId="0" applyFont="1" applyFill="1" applyBorder="1" applyAlignment="1">
      <alignment horizontal="left" wrapText="1"/>
    </xf>
    <xf numFmtId="49" fontId="8" fillId="0" borderId="11" xfId="0" applyNumberFormat="1" applyFont="1" applyBorder="1"/>
    <xf numFmtId="0" fontId="11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14" fillId="0" borderId="0" xfId="0" applyFont="1"/>
    <xf numFmtId="0" fontId="0" fillId="0" borderId="0" xfId="0" applyFont="1"/>
    <xf numFmtId="0" fontId="13" fillId="0" borderId="0" xfId="0" applyFont="1"/>
    <xf numFmtId="44" fontId="0" fillId="0" borderId="0" xfId="0" applyNumberFormat="1"/>
    <xf numFmtId="1" fontId="9" fillId="0" borderId="0" xfId="0" applyNumberFormat="1" applyFont="1" applyBorder="1"/>
    <xf numFmtId="0" fontId="0" fillId="0" borderId="16" xfId="0" applyBorder="1"/>
    <xf numFmtId="49" fontId="5" fillId="0" borderId="0" xfId="0" applyNumberFormat="1" applyFont="1" applyBorder="1"/>
    <xf numFmtId="49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Font="1" applyBorder="1"/>
    <xf numFmtId="165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7" xfId="0" applyBorder="1"/>
    <xf numFmtId="49" fontId="5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7" fontId="10" fillId="0" borderId="0" xfId="0" applyNumberFormat="1" applyFont="1" applyBorder="1"/>
    <xf numFmtId="0" fontId="0" fillId="0" borderId="18" xfId="0" applyBorder="1"/>
    <xf numFmtId="49" fontId="3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2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ardubice,%20V&#268;M%20-%20lapid&#225;rium\A%20PROJEKT\A3%20N&#193;VRH\A34%20CENY\Pardubice,%20V&#268;M%20-%20Lapid&#225;rium_intern&#237;%20C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a"/>
      <sheetName val="VV"/>
    </sheetNames>
    <sheetDataSet>
      <sheetData sheetId="0">
        <row r="12">
          <cell r="E12">
            <v>7550.4</v>
          </cell>
        </row>
        <row r="42">
          <cell r="N42">
            <v>14</v>
          </cell>
        </row>
        <row r="49">
          <cell r="N49">
            <v>13.25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zoomScale="115" zoomScaleNormal="115" workbookViewId="0" topLeftCell="A1">
      <selection activeCell="C49" sqref="C49"/>
    </sheetView>
  </sheetViews>
  <sheetFormatPr defaultColWidth="9.140625" defaultRowHeight="12.75"/>
  <cols>
    <col min="1" max="1" width="13.140625" style="0" customWidth="1"/>
    <col min="2" max="2" width="21.00390625" style="0" customWidth="1"/>
    <col min="3" max="3" width="52.140625" style="0" customWidth="1"/>
    <col min="4" max="4" width="13.57421875" style="0" customWidth="1"/>
    <col min="5" max="5" width="7.00390625" style="0" customWidth="1"/>
    <col min="6" max="6" width="18.00390625" style="0" customWidth="1"/>
    <col min="7" max="7" width="4.57421875" style="0" customWidth="1"/>
    <col min="8" max="8" width="4.421875" style="0" customWidth="1"/>
    <col min="9" max="9" width="18.28125" style="0" customWidth="1"/>
    <col min="11" max="11" width="11.57421875" style="0" bestFit="1" customWidth="1"/>
    <col min="12" max="12" width="12.28125" style="0" bestFit="1" customWidth="1"/>
    <col min="14" max="14" width="34.8515625" style="0" customWidth="1"/>
    <col min="15" max="15" width="5.57421875" style="0" customWidth="1"/>
    <col min="17" max="17" width="12.00390625" style="0" customWidth="1"/>
  </cols>
  <sheetData>
    <row r="2" spans="1:8" ht="29.25" thickBot="1">
      <c r="A2" s="1" t="s">
        <v>0</v>
      </c>
      <c r="B2" s="1"/>
      <c r="C2" s="2"/>
      <c r="D2" s="1"/>
      <c r="E2" s="3"/>
      <c r="F2" s="4"/>
      <c r="G2" s="4"/>
      <c r="H2" s="5" t="s">
        <v>1</v>
      </c>
    </row>
    <row r="3" spans="1:8" ht="11.25" customHeight="1">
      <c r="A3" s="101"/>
      <c r="B3" s="101"/>
      <c r="C3" s="101"/>
      <c r="D3" s="101"/>
      <c r="E3" s="101"/>
      <c r="F3" s="101"/>
      <c r="G3" s="101"/>
      <c r="H3" s="101"/>
    </row>
    <row r="4" spans="1:8" ht="17.25" customHeight="1">
      <c r="A4" s="8" t="s">
        <v>2</v>
      </c>
      <c r="B4" s="7"/>
      <c r="C4" s="10"/>
      <c r="D4" s="9"/>
      <c r="E4" s="6"/>
      <c r="F4" s="8"/>
      <c r="G4" s="6"/>
      <c r="H4" s="6"/>
    </row>
    <row r="5" spans="1:8" ht="16.5" customHeight="1">
      <c r="A5" s="8" t="s">
        <v>3</v>
      </c>
      <c r="B5" s="11"/>
      <c r="C5" s="12"/>
      <c r="D5" s="13">
        <f ca="1">TODAY()</f>
        <v>45321</v>
      </c>
      <c r="E5" s="6"/>
      <c r="F5" s="8"/>
      <c r="G5" s="6"/>
      <c r="H5" s="6"/>
    </row>
    <row r="6" spans="1:8" ht="15.75" customHeight="1">
      <c r="A6" s="14"/>
      <c r="B6" s="15"/>
      <c r="C6" s="14"/>
      <c r="D6" s="16"/>
      <c r="E6" s="16"/>
      <c r="F6" s="17"/>
      <c r="G6" s="6"/>
      <c r="H6" s="6"/>
    </row>
    <row r="7" spans="1:8" ht="7.5" customHeight="1" thickBot="1">
      <c r="A7" s="102"/>
      <c r="B7" s="102"/>
      <c r="C7" s="102"/>
      <c r="D7" s="102"/>
      <c r="E7" s="102"/>
      <c r="F7" s="102"/>
      <c r="G7" s="102"/>
      <c r="H7" s="102"/>
    </row>
    <row r="8" spans="1:8" ht="15.75" thickBot="1">
      <c r="A8" s="18" t="s">
        <v>4</v>
      </c>
      <c r="B8" s="19" t="s">
        <v>5</v>
      </c>
      <c r="C8" s="20" t="s">
        <v>6</v>
      </c>
      <c r="D8" s="21" t="s">
        <v>7</v>
      </c>
      <c r="E8" s="22" t="s">
        <v>8</v>
      </c>
      <c r="F8" s="23" t="s">
        <v>9</v>
      </c>
      <c r="G8" s="24" t="s">
        <v>10</v>
      </c>
      <c r="H8" s="25" t="s">
        <v>11</v>
      </c>
    </row>
    <row r="9" spans="1:8" ht="7.5" customHeight="1">
      <c r="A9" s="103" t="s">
        <v>12</v>
      </c>
      <c r="B9" s="103"/>
      <c r="C9" s="103"/>
      <c r="D9" s="103"/>
      <c r="E9" s="103"/>
      <c r="F9" s="103"/>
      <c r="G9" s="103"/>
      <c r="H9" s="103"/>
    </row>
    <row r="10" spans="1:8" ht="18" customHeight="1">
      <c r="A10" s="26"/>
      <c r="B10" s="26"/>
      <c r="C10" s="27" t="s">
        <v>13</v>
      </c>
      <c r="D10" s="26"/>
      <c r="E10" s="26"/>
      <c r="F10" s="26"/>
      <c r="G10" s="26"/>
      <c r="H10" s="26"/>
    </row>
    <row r="11" spans="1:8" ht="79.5" customHeight="1">
      <c r="A11" s="66" t="s">
        <v>14</v>
      </c>
      <c r="B11" s="67" t="s">
        <v>15</v>
      </c>
      <c r="C11" s="55" t="s">
        <v>16</v>
      </c>
      <c r="D11" s="68">
        <v>0</v>
      </c>
      <c r="E11" s="57">
        <v>24</v>
      </c>
      <c r="F11" s="58">
        <f aca="true" t="shared" si="0" ref="F11:F21">D11*E11</f>
        <v>0</v>
      </c>
      <c r="G11" s="69"/>
      <c r="H11" s="70">
        <f>+'[1]nabídka'!N42</f>
        <v>14</v>
      </c>
    </row>
    <row r="12" spans="1:8" ht="18" customHeight="1">
      <c r="A12" s="66" t="s">
        <v>17</v>
      </c>
      <c r="B12" s="67" t="s">
        <v>15</v>
      </c>
      <c r="C12" s="55" t="s">
        <v>18</v>
      </c>
      <c r="D12" s="56">
        <v>0</v>
      </c>
      <c r="E12" s="57">
        <v>8</v>
      </c>
      <c r="F12" s="58">
        <f t="shared" si="0"/>
        <v>0</v>
      </c>
      <c r="G12" s="71"/>
      <c r="H12" s="70">
        <v>1</v>
      </c>
    </row>
    <row r="13" spans="1:8" ht="63" customHeight="1">
      <c r="A13" s="66" t="s">
        <v>19</v>
      </c>
      <c r="B13" s="67" t="s">
        <v>20</v>
      </c>
      <c r="C13" s="55" t="s">
        <v>21</v>
      </c>
      <c r="D13" s="68">
        <v>0</v>
      </c>
      <c r="E13" s="57">
        <v>0</v>
      </c>
      <c r="F13" s="58">
        <f t="shared" si="0"/>
        <v>0</v>
      </c>
      <c r="G13" s="68"/>
      <c r="H13" s="70">
        <f>+'[1]nabídka'!N49</f>
        <v>13.25</v>
      </c>
    </row>
    <row r="14" spans="1:8" ht="63" customHeight="1">
      <c r="A14" s="66"/>
      <c r="B14" s="67"/>
      <c r="C14" s="55" t="s">
        <v>58</v>
      </c>
      <c r="D14" s="68">
        <v>0</v>
      </c>
      <c r="E14" s="57">
        <v>1</v>
      </c>
      <c r="F14" s="58">
        <f aca="true" t="shared" si="1" ref="F14">D14*E14</f>
        <v>0</v>
      </c>
      <c r="G14" s="68"/>
      <c r="H14" s="70"/>
    </row>
    <row r="15" spans="1:8" ht="64.5" customHeight="1">
      <c r="A15" s="66" t="s">
        <v>22</v>
      </c>
      <c r="B15" s="67" t="s">
        <v>23</v>
      </c>
      <c r="C15" s="55" t="s">
        <v>24</v>
      </c>
      <c r="D15" s="56">
        <v>0</v>
      </c>
      <c r="E15" s="57">
        <v>3</v>
      </c>
      <c r="F15" s="58">
        <f t="shared" si="0"/>
        <v>0</v>
      </c>
      <c r="G15" s="71"/>
      <c r="H15" s="70">
        <v>0.5</v>
      </c>
    </row>
    <row r="16" spans="1:8" ht="75" customHeight="1">
      <c r="A16" s="66" t="s">
        <v>25</v>
      </c>
      <c r="B16" s="67" t="s">
        <v>23</v>
      </c>
      <c r="C16" s="55" t="s">
        <v>26</v>
      </c>
      <c r="D16" s="56">
        <v>0</v>
      </c>
      <c r="E16" s="57">
        <v>10</v>
      </c>
      <c r="F16" s="58">
        <f t="shared" si="0"/>
        <v>0</v>
      </c>
      <c r="G16" s="71"/>
      <c r="H16" s="70">
        <v>0.5</v>
      </c>
    </row>
    <row r="17" spans="1:8" ht="75" customHeight="1">
      <c r="A17" s="66" t="s">
        <v>27</v>
      </c>
      <c r="B17" s="67" t="s">
        <v>23</v>
      </c>
      <c r="C17" s="55" t="s">
        <v>28</v>
      </c>
      <c r="D17" s="56">
        <v>0</v>
      </c>
      <c r="E17" s="57">
        <v>20</v>
      </c>
      <c r="F17" s="58">
        <f t="shared" si="0"/>
        <v>0</v>
      </c>
      <c r="G17" s="71"/>
      <c r="H17" s="70">
        <v>0.5</v>
      </c>
    </row>
    <row r="18" spans="1:8" ht="74.25" customHeight="1">
      <c r="A18" s="66" t="s">
        <v>29</v>
      </c>
      <c r="B18" s="67" t="s">
        <v>23</v>
      </c>
      <c r="C18" s="55" t="s">
        <v>30</v>
      </c>
      <c r="D18" s="56">
        <v>0</v>
      </c>
      <c r="E18" s="57">
        <v>14</v>
      </c>
      <c r="F18" s="58">
        <f t="shared" si="0"/>
        <v>0</v>
      </c>
      <c r="G18" s="71"/>
      <c r="H18" s="70">
        <v>0.5</v>
      </c>
    </row>
    <row r="19" spans="1:8" ht="78" customHeight="1">
      <c r="A19" s="66" t="s">
        <v>31</v>
      </c>
      <c r="B19" s="67" t="s">
        <v>32</v>
      </c>
      <c r="C19" s="55" t="s">
        <v>33</v>
      </c>
      <c r="D19" s="56">
        <v>0</v>
      </c>
      <c r="E19" s="57">
        <v>14</v>
      </c>
      <c r="F19" s="58">
        <f t="shared" si="0"/>
        <v>0</v>
      </c>
      <c r="G19" s="71"/>
      <c r="H19" s="70">
        <v>1.5</v>
      </c>
    </row>
    <row r="20" spans="1:8" ht="77.25" customHeight="1">
      <c r="A20" s="66" t="s">
        <v>34</v>
      </c>
      <c r="B20" s="67" t="s">
        <v>32</v>
      </c>
      <c r="C20" s="55" t="s">
        <v>35</v>
      </c>
      <c r="D20" s="56">
        <v>0</v>
      </c>
      <c r="E20" s="57">
        <v>2</v>
      </c>
      <c r="F20" s="58">
        <f t="shared" si="0"/>
        <v>0</v>
      </c>
      <c r="G20" s="71"/>
      <c r="H20" s="70">
        <v>1</v>
      </c>
    </row>
    <row r="21" spans="1:8" ht="21" customHeight="1">
      <c r="A21" s="66" t="s">
        <v>36</v>
      </c>
      <c r="B21" s="67" t="s">
        <v>37</v>
      </c>
      <c r="C21" s="72" t="s">
        <v>38</v>
      </c>
      <c r="D21" s="56">
        <v>0</v>
      </c>
      <c r="E21" s="57">
        <v>10</v>
      </c>
      <c r="F21" s="58">
        <f t="shared" si="0"/>
        <v>0</v>
      </c>
      <c r="G21" s="71"/>
      <c r="H21" s="70"/>
    </row>
    <row r="22" spans="1:8" ht="62.25" customHeight="1">
      <c r="A22" s="66" t="s">
        <v>39</v>
      </c>
      <c r="B22" s="67" t="s">
        <v>32</v>
      </c>
      <c r="C22" s="55" t="s">
        <v>60</v>
      </c>
      <c r="D22" s="56">
        <v>0</v>
      </c>
      <c r="E22" s="57">
        <v>0</v>
      </c>
      <c r="F22" s="58">
        <f>D22*E22</f>
        <v>0</v>
      </c>
      <c r="G22" s="71"/>
      <c r="H22" s="70">
        <v>4</v>
      </c>
    </row>
    <row r="23" spans="1:8" ht="64.5" customHeight="1">
      <c r="A23" s="66" t="s">
        <v>40</v>
      </c>
      <c r="B23" s="67" t="s">
        <v>32</v>
      </c>
      <c r="C23" s="55" t="s">
        <v>61</v>
      </c>
      <c r="D23" s="56">
        <v>0</v>
      </c>
      <c r="E23" s="57">
        <v>0</v>
      </c>
      <c r="F23" s="58">
        <f>D23*E23</f>
        <v>0</v>
      </c>
      <c r="G23" s="71"/>
      <c r="H23" s="70">
        <v>4</v>
      </c>
    </row>
    <row r="24" spans="1:8" ht="54.75" customHeight="1">
      <c r="A24" s="73" t="s">
        <v>41</v>
      </c>
      <c r="B24" s="74" t="s">
        <v>42</v>
      </c>
      <c r="C24" s="59" t="s">
        <v>43</v>
      </c>
      <c r="D24" s="75">
        <v>0</v>
      </c>
      <c r="E24" s="60">
        <v>1</v>
      </c>
      <c r="F24" s="76">
        <f>D24*E24</f>
        <v>0</v>
      </c>
      <c r="G24" s="77"/>
      <c r="H24" s="78">
        <v>1.5</v>
      </c>
    </row>
    <row r="25" spans="1:8" ht="18" customHeight="1">
      <c r="A25" s="66"/>
      <c r="B25" s="67"/>
      <c r="C25" s="55" t="s">
        <v>55</v>
      </c>
      <c r="D25" s="56">
        <v>0</v>
      </c>
      <c r="E25" s="57">
        <v>26</v>
      </c>
      <c r="F25" s="58">
        <f>D25*E25</f>
        <v>0</v>
      </c>
      <c r="G25" s="71"/>
      <c r="H25" s="70"/>
    </row>
    <row r="26" spans="1:8" ht="20.25" customHeight="1" thickBot="1">
      <c r="A26" s="73"/>
      <c r="B26" s="74"/>
      <c r="C26" s="59" t="s">
        <v>56</v>
      </c>
      <c r="D26" s="75">
        <v>0</v>
      </c>
      <c r="E26" s="60">
        <v>72</v>
      </c>
      <c r="F26" s="76">
        <f>E26*D26</f>
        <v>0</v>
      </c>
      <c r="G26" s="77"/>
      <c r="H26" s="78"/>
    </row>
    <row r="27" spans="1:17" ht="40.5" customHeight="1" thickBot="1">
      <c r="A27" s="42" t="s">
        <v>48</v>
      </c>
      <c r="B27" s="80"/>
      <c r="C27" s="43"/>
      <c r="D27" s="44"/>
      <c r="E27" s="45"/>
      <c r="F27" s="46">
        <f>SUM(F9:F26)</f>
        <v>0</v>
      </c>
      <c r="G27" s="47"/>
      <c r="H27" s="48"/>
      <c r="J27" s="84"/>
      <c r="N27" s="86"/>
      <c r="O27" s="85"/>
      <c r="P27" s="85"/>
      <c r="Q27" s="85"/>
    </row>
    <row r="28" spans="1:8" ht="12.75">
      <c r="A28" s="81"/>
      <c r="B28" s="81"/>
      <c r="C28" s="79" t="s">
        <v>49</v>
      </c>
      <c r="D28" s="50"/>
      <c r="E28" s="51"/>
      <c r="F28" s="52"/>
      <c r="G28" s="53"/>
      <c r="H28" s="54"/>
    </row>
    <row r="29" spans="1:8" ht="25.5">
      <c r="A29" s="82"/>
      <c r="B29" s="82"/>
      <c r="C29" s="61" t="s">
        <v>50</v>
      </c>
      <c r="D29" s="62">
        <v>0</v>
      </c>
      <c r="E29" s="63">
        <v>1</v>
      </c>
      <c r="F29" s="58">
        <f>D29*E29</f>
        <v>0</v>
      </c>
      <c r="G29" s="63"/>
      <c r="H29" s="63"/>
    </row>
    <row r="30" spans="1:11" ht="51">
      <c r="A30" s="82"/>
      <c r="B30" s="82"/>
      <c r="C30" s="61" t="s">
        <v>51</v>
      </c>
      <c r="D30" s="62">
        <v>0</v>
      </c>
      <c r="E30" s="63">
        <v>1</v>
      </c>
      <c r="F30" s="58">
        <f>D30*E30</f>
        <v>0</v>
      </c>
      <c r="G30" s="63"/>
      <c r="H30" s="63"/>
      <c r="K30" s="87"/>
    </row>
    <row r="31" spans="1:8" ht="12.75">
      <c r="A31" s="82"/>
      <c r="B31" s="82"/>
      <c r="C31" s="61" t="s">
        <v>52</v>
      </c>
      <c r="D31" s="62">
        <v>0</v>
      </c>
      <c r="E31" s="63">
        <v>2</v>
      </c>
      <c r="F31" s="58">
        <f aca="true" t="shared" si="2" ref="F31:F34">D31*E31</f>
        <v>0</v>
      </c>
      <c r="G31" s="63"/>
      <c r="H31" s="63"/>
    </row>
    <row r="32" spans="1:8" ht="25.5">
      <c r="A32" s="82"/>
      <c r="B32" s="82"/>
      <c r="C32" s="61" t="s">
        <v>53</v>
      </c>
      <c r="D32" s="62">
        <v>0</v>
      </c>
      <c r="E32" s="63">
        <v>1</v>
      </c>
      <c r="F32" s="58">
        <f t="shared" si="2"/>
        <v>0</v>
      </c>
      <c r="G32" s="63"/>
      <c r="H32" s="63"/>
    </row>
    <row r="33" spans="1:8" ht="25.5">
      <c r="A33" s="82"/>
      <c r="B33" s="82"/>
      <c r="C33" s="61" t="s">
        <v>54</v>
      </c>
      <c r="D33" s="62">
        <v>0</v>
      </c>
      <c r="E33" s="63">
        <v>1</v>
      </c>
      <c r="F33" s="58">
        <f t="shared" si="2"/>
        <v>0</v>
      </c>
      <c r="G33" s="63"/>
      <c r="H33" s="63"/>
    </row>
    <row r="34" spans="1:8" ht="39" thickBot="1">
      <c r="A34" s="83"/>
      <c r="B34" s="83"/>
      <c r="C34" s="64" t="s">
        <v>57</v>
      </c>
      <c r="D34" s="75">
        <v>0</v>
      </c>
      <c r="E34" s="65">
        <v>1</v>
      </c>
      <c r="F34" s="76">
        <f t="shared" si="2"/>
        <v>0</v>
      </c>
      <c r="G34" s="65"/>
      <c r="H34" s="65"/>
    </row>
    <row r="35" spans="1:8" ht="13.5" thickBot="1">
      <c r="A35" s="42" t="s">
        <v>48</v>
      </c>
      <c r="B35" s="80"/>
      <c r="C35" s="43"/>
      <c r="D35" s="49"/>
      <c r="E35" s="45"/>
      <c r="F35" s="46">
        <f>SUM(F29:F34)</f>
        <v>0</v>
      </c>
      <c r="G35" s="47"/>
      <c r="H35" s="48"/>
    </row>
    <row r="36" ht="13.5" thickBot="1">
      <c r="E36" s="88"/>
    </row>
    <row r="37" spans="1:8" ht="15.75">
      <c r="A37" s="28"/>
      <c r="B37" s="29"/>
      <c r="C37" s="30" t="s">
        <v>44</v>
      </c>
      <c r="D37" s="31"/>
      <c r="E37" s="32"/>
      <c r="F37" s="33">
        <v>0</v>
      </c>
      <c r="G37" s="34"/>
      <c r="H37" s="89"/>
    </row>
    <row r="38" spans="1:8" ht="15.75">
      <c r="A38" s="35"/>
      <c r="B38" s="90"/>
      <c r="C38" s="91" t="s">
        <v>45</v>
      </c>
      <c r="D38" s="92"/>
      <c r="E38" s="93"/>
      <c r="F38" s="94">
        <f>F37+F35+F27</f>
        <v>0</v>
      </c>
      <c r="G38" s="95"/>
      <c r="H38" s="96"/>
    </row>
    <row r="39" spans="1:8" ht="15.75">
      <c r="A39" s="35"/>
      <c r="B39" s="97"/>
      <c r="C39" s="98" t="s">
        <v>46</v>
      </c>
      <c r="D39" s="92"/>
      <c r="E39" s="93"/>
      <c r="F39" s="99">
        <f>SUM(F38)*0.21</f>
        <v>0</v>
      </c>
      <c r="G39" s="95"/>
      <c r="H39" s="96"/>
    </row>
    <row r="40" spans="1:8" ht="16.5" thickBot="1">
      <c r="A40" s="36"/>
      <c r="B40" s="37"/>
      <c r="C40" s="38" t="s">
        <v>47</v>
      </c>
      <c r="D40" s="39"/>
      <c r="E40" s="40"/>
      <c r="F40" s="41">
        <f>SUM(F38:F39)</f>
        <v>0</v>
      </c>
      <c r="G40" s="37"/>
      <c r="H40" s="100"/>
    </row>
    <row r="42" spans="1:8" ht="12.75">
      <c r="A42" s="104" t="s">
        <v>59</v>
      </c>
      <c r="B42" s="104"/>
      <c r="C42" s="104"/>
      <c r="D42" s="104"/>
      <c r="E42" s="104"/>
      <c r="F42" s="104"/>
      <c r="G42" s="104"/>
      <c r="H42" s="104"/>
    </row>
    <row r="43" spans="1:8" ht="36.75" customHeight="1">
      <c r="A43" s="105" t="s">
        <v>62</v>
      </c>
      <c r="B43" s="105"/>
      <c r="C43" s="105"/>
      <c r="D43" s="105"/>
      <c r="E43" s="105"/>
      <c r="F43" s="105"/>
      <c r="G43" s="105"/>
      <c r="H43" s="105"/>
    </row>
  </sheetData>
  <mergeCells count="5">
    <mergeCell ref="A3:H3"/>
    <mergeCell ref="A7:H7"/>
    <mergeCell ref="A9:H9"/>
    <mergeCell ref="A42:H42"/>
    <mergeCell ref="A43:H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Šída</dc:creator>
  <cp:keywords/>
  <dc:description/>
  <cp:lastModifiedBy>Zbyněk Brabec</cp:lastModifiedBy>
  <dcterms:created xsi:type="dcterms:W3CDTF">2023-10-19T13:18:10Z</dcterms:created>
  <dcterms:modified xsi:type="dcterms:W3CDTF">2024-01-30T11:51:42Z</dcterms:modified>
  <cp:category/>
  <cp:version/>
  <cp:contentType/>
  <cp:contentStatus/>
</cp:coreProperties>
</file>